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tables/table3.xml" ContentType="application/vnd.openxmlformats-officedocument.spreadsheetml.table+xml"/>
  <Override PartName="/xl/comments3.xml" ContentType="application/vnd.openxmlformats-officedocument.spreadsheetml.comments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4.xml" ContentType="application/vnd.openxmlformats-officedocument.spreadsheetml.comments+xml"/>
  <Override PartName="/xl/tables/table6.xml" ContentType="application/vnd.openxmlformats-officedocument.spreadsheetml.table+xml"/>
  <Override PartName="/xl/comments5.xml" ContentType="application/vnd.openxmlformats-officedocument.spreadsheetml.comments+xml"/>
  <Override PartName="/xl/tables/table7.xml" ContentType="application/vnd.openxmlformats-officedocument.spreadsheetml.table+xml"/>
  <Override PartName="/xl/comments6.xml" ContentType="application/vnd.openxmlformats-officedocument.spreadsheetml.comments+xml"/>
  <Override PartName="/xl/tables/table8.xml" ContentType="application/vnd.openxmlformats-officedocument.spreadsheetml.table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dudley\Dropbox\Work Documents\"/>
    </mc:Choice>
  </mc:AlternateContent>
  <bookViews>
    <workbookView xWindow="120" yWindow="330" windowWidth="18980" windowHeight="10800"/>
  </bookViews>
  <sheets>
    <sheet name="Network Zone" sheetId="10" r:id="rId1"/>
    <sheet name="Group 1 Innovative" sheetId="2" r:id="rId2"/>
    <sheet name="Group 1 Voyager" sheetId="6" r:id="rId3"/>
    <sheet name="Group 1 Alma-to-Alma" sheetId="8" r:id="rId4"/>
    <sheet name="Group 2 Innovative" sheetId="4" r:id="rId5"/>
    <sheet name="Group 2 Voyager" sheetId="7" r:id="rId6"/>
    <sheet name="Group 3 Innovative" sheetId="5" r:id="rId7"/>
    <sheet name="Group 3 Koha" sheetId="9" r:id="rId8"/>
  </sheets>
  <definedNames>
    <definedName name="_xlnm.Print_Titles" localSheetId="1">'Group 1 Innovative'!$1:$1</definedName>
    <definedName name="_xlnm.Print_Titles" localSheetId="4">'Group 2 Innovative'!$1:$1</definedName>
    <definedName name="_xlnm.Print_Titles" localSheetId="6">'Group 3 Innovative'!$1:$1</definedName>
    <definedName name="_xlnm.Print_Titles" localSheetId="7">'Group 3 Koha'!$1:$1</definedName>
    <definedName name="_xlnm.Print_Titles" localSheetId="0">'Network Zone'!$1:$1</definedName>
  </definedNames>
  <calcPr calcId="162913"/>
</workbook>
</file>

<file path=xl/calcChain.xml><?xml version="1.0" encoding="utf-8"?>
<calcChain xmlns="http://schemas.openxmlformats.org/spreadsheetml/2006/main">
  <c r="N32" i="10" l="1"/>
  <c r="M32" i="10"/>
  <c r="N30" i="10"/>
  <c r="M30" i="10"/>
  <c r="N29" i="10"/>
  <c r="M29" i="10"/>
  <c r="N28" i="10"/>
  <c r="M28" i="10"/>
  <c r="N24" i="10"/>
  <c r="M24" i="10"/>
  <c r="N23" i="10"/>
  <c r="M23" i="10"/>
  <c r="N16" i="10"/>
  <c r="M16" i="10"/>
  <c r="N15" i="10"/>
  <c r="M15" i="10"/>
  <c r="N11" i="10"/>
  <c r="M11" i="10"/>
  <c r="N9" i="10"/>
  <c r="M9" i="10"/>
  <c r="N8" i="10"/>
  <c r="M8" i="10"/>
  <c r="N7" i="10"/>
  <c r="M7" i="10"/>
  <c r="N32" i="9" l="1"/>
  <c r="M32" i="9"/>
  <c r="N30" i="9"/>
  <c r="M30" i="9"/>
  <c r="N29" i="9"/>
  <c r="M29" i="9"/>
  <c r="N28" i="9"/>
  <c r="M28" i="9"/>
  <c r="N24" i="9"/>
  <c r="M24" i="9"/>
  <c r="N23" i="9"/>
  <c r="M23" i="9"/>
  <c r="N16" i="9"/>
  <c r="M16" i="9"/>
  <c r="N15" i="9"/>
  <c r="M15" i="9"/>
  <c r="N11" i="9"/>
  <c r="M11" i="9"/>
  <c r="N9" i="9"/>
  <c r="M9" i="9"/>
  <c r="N8" i="9"/>
  <c r="M8" i="9"/>
  <c r="N7" i="9"/>
  <c r="M7" i="9"/>
  <c r="N23" i="8" l="1"/>
  <c r="M23" i="8"/>
  <c r="N34" i="7" l="1"/>
  <c r="M34" i="7"/>
  <c r="N33" i="7"/>
  <c r="M33" i="7"/>
  <c r="N31" i="7"/>
  <c r="M31" i="7"/>
  <c r="N30" i="7"/>
  <c r="M30" i="7"/>
  <c r="N29" i="7"/>
  <c r="M29" i="7"/>
  <c r="N25" i="7"/>
  <c r="M25" i="7"/>
  <c r="N24" i="7"/>
  <c r="M24" i="7"/>
  <c r="N13" i="7"/>
  <c r="M13" i="7"/>
  <c r="N11" i="7"/>
  <c r="M11" i="7"/>
  <c r="N10" i="7"/>
  <c r="M10" i="7"/>
  <c r="N9" i="7"/>
  <c r="M9" i="7"/>
  <c r="N8" i="7"/>
  <c r="M8" i="7"/>
  <c r="N34" i="6" l="1"/>
  <c r="M34" i="6"/>
  <c r="N33" i="6"/>
  <c r="M33" i="6"/>
  <c r="N31" i="6"/>
  <c r="M31" i="6"/>
  <c r="N30" i="6"/>
  <c r="M30" i="6"/>
  <c r="N29" i="6"/>
  <c r="M29" i="6"/>
  <c r="N25" i="6"/>
  <c r="M25" i="6"/>
  <c r="N24" i="6"/>
  <c r="M24" i="6"/>
  <c r="N13" i="6"/>
  <c r="M13" i="6"/>
  <c r="N11" i="6"/>
  <c r="M11" i="6"/>
  <c r="N10" i="6"/>
  <c r="M10" i="6"/>
  <c r="N9" i="6"/>
  <c r="M9" i="6"/>
  <c r="N8" i="6"/>
  <c r="M8" i="6"/>
  <c r="N32" i="5" l="1"/>
  <c r="M32" i="5"/>
  <c r="N30" i="5"/>
  <c r="M30" i="5"/>
  <c r="N29" i="5"/>
  <c r="M29" i="5"/>
  <c r="N28" i="5"/>
  <c r="M28" i="5"/>
  <c r="N24" i="5"/>
  <c r="M24" i="5"/>
  <c r="N23" i="5"/>
  <c r="M23" i="5"/>
  <c r="N16" i="5"/>
  <c r="M16" i="5"/>
  <c r="N15" i="5"/>
  <c r="M15" i="5"/>
  <c r="N11" i="5"/>
  <c r="M11" i="5"/>
  <c r="N9" i="5"/>
  <c r="M9" i="5"/>
  <c r="N8" i="5"/>
  <c r="M8" i="5"/>
  <c r="N7" i="5"/>
  <c r="M7" i="5"/>
  <c r="N32" i="4"/>
  <c r="M32" i="4"/>
  <c r="N30" i="4"/>
  <c r="M30" i="4"/>
  <c r="N29" i="4"/>
  <c r="M29" i="4"/>
  <c r="N28" i="4"/>
  <c r="M28" i="4"/>
  <c r="N24" i="4"/>
  <c r="M24" i="4"/>
  <c r="N23" i="4"/>
  <c r="M23" i="4"/>
  <c r="N16" i="4"/>
  <c r="M16" i="4"/>
  <c r="N15" i="4"/>
  <c r="M15" i="4"/>
  <c r="N11" i="4"/>
  <c r="M11" i="4"/>
  <c r="N9" i="4"/>
  <c r="M9" i="4"/>
  <c r="N8" i="4"/>
  <c r="M8" i="4"/>
  <c r="N7" i="4"/>
  <c r="M7" i="4"/>
  <c r="N32" i="2" l="1"/>
  <c r="M32" i="2"/>
  <c r="M30" i="2"/>
  <c r="M29" i="2"/>
  <c r="M28" i="2"/>
  <c r="M24" i="2"/>
  <c r="M23" i="2"/>
  <c r="M16" i="2"/>
  <c r="M15" i="2"/>
  <c r="N30" i="2"/>
  <c r="N29" i="2"/>
  <c r="N28" i="2"/>
  <c r="N24" i="2"/>
  <c r="N23" i="2"/>
  <c r="N16" i="2"/>
  <c r="N15" i="2"/>
  <c r="N11" i="2"/>
  <c r="N9" i="2"/>
  <c r="M11" i="2"/>
  <c r="M9" i="2"/>
  <c r="N7" i="2"/>
  <c r="N8" i="2" l="1"/>
  <c r="M8" i="2"/>
  <c r="M7" i="2"/>
</calcChain>
</file>

<file path=xl/comments1.xml><?xml version="1.0" encoding="utf-8"?>
<comments xmlns="http://schemas.openxmlformats.org/spreadsheetml/2006/main">
  <authors>
    <author>David Zyroff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David Zyroff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David Zyroff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 xml:space="preserve">Fixed duration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David Zyroff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David Zyroff</author>
  </authors>
  <commentList>
    <comment ref="E12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4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5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6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3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34" authorId="0" shapeId="0">
      <text>
        <r>
          <rPr>
            <b/>
            <sz val="9"/>
            <color indexed="81"/>
            <rFont val="Tahoma"/>
            <family val="2"/>
          </rPr>
          <t xml:space="preserve">Fixed duration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David Zyroff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David Zyroff</author>
  </authors>
  <commentList>
    <comment ref="E10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7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8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9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3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Fixed duration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<sst xmlns="http://schemas.openxmlformats.org/spreadsheetml/2006/main" count="2593" uniqueCount="228">
  <si>
    <t>Percent_Complete</t>
  </si>
  <si>
    <t>Name</t>
  </si>
  <si>
    <t>Duration</t>
  </si>
  <si>
    <t>Notes</t>
  </si>
  <si>
    <t>1.1</t>
  </si>
  <si>
    <t>1.1.1</t>
  </si>
  <si>
    <t>0 days</t>
  </si>
  <si>
    <t>1.1.2</t>
  </si>
  <si>
    <t>1 day</t>
  </si>
  <si>
    <t>Data load and processing activities</t>
  </si>
  <si>
    <t>Load offline circulation transactions file into Alma</t>
  </si>
  <si>
    <t>2 days</t>
  </si>
  <si>
    <t>Extract availability file from Alma for Primo Central</t>
  </si>
  <si>
    <t xml:space="preserve">Load Alma data into Primo &amp; Indexing </t>
  </si>
  <si>
    <t>Go-Live Milestones</t>
  </si>
  <si>
    <t>Go-Live with Alma</t>
  </si>
  <si>
    <t>All OpenURL compliant data sources point to Primo service page</t>
  </si>
  <si>
    <t>ExL Contact</t>
  </si>
  <si>
    <t>Responsible</t>
  </si>
  <si>
    <t>Customer</t>
  </si>
  <si>
    <t>Customer Contact</t>
  </si>
  <si>
    <t>Customer test offline transactions in Alma</t>
  </si>
  <si>
    <t>Activate ongoing publishing</t>
  </si>
  <si>
    <t>Provide offline circ transactions file</t>
  </si>
  <si>
    <t>Customer Contact Name</t>
  </si>
  <si>
    <t>Internal</t>
  </si>
  <si>
    <t>Step</t>
  </si>
  <si>
    <t>Start Date/Time  (Local Cust Time)</t>
  </si>
  <si>
    <t>Finish Date/ Time (Local Cust Time)</t>
  </si>
  <si>
    <t>Pre-Req</t>
  </si>
  <si>
    <t>Internal Use:
HQ ST</t>
  </si>
  <si>
    <t>Internal Use:
HQ FT</t>
  </si>
  <si>
    <t>7</t>
  </si>
  <si>
    <t>Pre-Cutover activities</t>
  </si>
  <si>
    <t>2 weeks prior to technical freeze</t>
  </si>
  <si>
    <t>ExL Imp. Contact Name</t>
  </si>
  <si>
    <t>Technical Freeze and Extract/Transform</t>
  </si>
  <si>
    <t>2.1.1</t>
  </si>
  <si>
    <t>ILS backups done</t>
  </si>
  <si>
    <t>2 hours</t>
  </si>
  <si>
    <t>2.1.2</t>
  </si>
  <si>
    <t>Link Resolver (and ERM system, if relevant) backups done</t>
  </si>
  <si>
    <t>2.1.3</t>
  </si>
  <si>
    <t>MigOps</t>
  </si>
  <si>
    <t>2.1.4</t>
  </si>
  <si>
    <t>Customer/ExL Imp.</t>
  </si>
  <si>
    <t>2.1.5</t>
  </si>
  <si>
    <t>Export Customer institution from PROD to IMPL</t>
  </si>
  <si>
    <t>ExL Migration</t>
  </si>
  <si>
    <t>2.1.6</t>
  </si>
  <si>
    <t>2.1.7</t>
  </si>
  <si>
    <t>10 hours</t>
  </si>
  <si>
    <t>2.1.8</t>
  </si>
  <si>
    <t>5 hours</t>
  </si>
  <si>
    <t>2.1.9</t>
  </si>
  <si>
    <t>2.1.10</t>
  </si>
  <si>
    <t>ILS data extract transfer to cloud</t>
  </si>
  <si>
    <t>2.1.11</t>
  </si>
  <si>
    <t>Link Resolver data extract transfer to cloud</t>
  </si>
  <si>
    <t>2.1.12</t>
  </si>
  <si>
    <t>ERM data extract transfer to cloud, if necessary</t>
  </si>
  <si>
    <t>2.1.13</t>
  </si>
  <si>
    <t>2.1.14</t>
  </si>
  <si>
    <t>Contact all electronic data suppliers with a request to use Primo service page as a link resolver instead of SFX. Must be effective from Primo go-live date</t>
  </si>
  <si>
    <t>3.1.1</t>
  </si>
  <si>
    <t>3.1.2</t>
  </si>
  <si>
    <t>Data released on IMPL for ExL Imp. quick checks of migrated data</t>
  </si>
  <si>
    <t>4 hours</t>
  </si>
  <si>
    <t>ExL Migration / ExL Imp.</t>
  </si>
  <si>
    <t>3.1.3</t>
  </si>
  <si>
    <t>Copy clean data back to PROD</t>
  </si>
  <si>
    <t>3.1.7</t>
  </si>
  <si>
    <t>Customer data testing of clean data on Prod</t>
  </si>
  <si>
    <t>3.1.8</t>
  </si>
  <si>
    <t>Milestone: Customer data acceptance</t>
  </si>
  <si>
    <t>Fulfillment cutover activities</t>
  </si>
  <si>
    <t>4.1.1</t>
  </si>
  <si>
    <t>Final ILS backup</t>
  </si>
  <si>
    <t>4.1.2</t>
  </si>
  <si>
    <t>4.1.3</t>
  </si>
  <si>
    <t>4.1.4</t>
  </si>
  <si>
    <t>Set Primo (and ILS OPAC, if relevant) to read-only</t>
  </si>
  <si>
    <t>4.1.5</t>
  </si>
  <si>
    <t>4.1.6</t>
  </si>
  <si>
    <t>Customer data testing of clean patron, loan and request data on Prod</t>
  </si>
  <si>
    <t>4.1.7</t>
  </si>
  <si>
    <t>Use Alma offline circ</t>
  </si>
  <si>
    <t>Need Customer to install Alma offline circ client on fulfillment machines beforehand and test</t>
  </si>
  <si>
    <t>4.1.8</t>
  </si>
  <si>
    <t>4.1.9</t>
  </si>
  <si>
    <t>1 hour</t>
  </si>
  <si>
    <t>ExL Imp.</t>
  </si>
  <si>
    <t>4.1.10</t>
  </si>
  <si>
    <t>4.1.11</t>
  </si>
  <si>
    <t>Finalize all batch jobs scheduling</t>
  </si>
  <si>
    <t>4.1.12</t>
  </si>
  <si>
    <t>Milestone: Customer Accept Alma environment</t>
  </si>
  <si>
    <t>Primo-Alma integration</t>
  </si>
  <si>
    <t>5.1.1</t>
  </si>
  <si>
    <t>1/2 day</t>
  </si>
  <si>
    <t>5.1.2</t>
  </si>
  <si>
    <t>5.1.3</t>
  </si>
  <si>
    <t>5.1.4</t>
  </si>
  <si>
    <t>Load data from other Customer data sources, if necessary.</t>
  </si>
  <si>
    <t>5.1.5</t>
  </si>
  <si>
    <t>5.1.6</t>
  </si>
  <si>
    <t>5.1.7</t>
  </si>
  <si>
    <t>5.1.8</t>
  </si>
  <si>
    <t>5.1.9</t>
  </si>
  <si>
    <t>Milestone: Customer Accept Primo-Alma environment</t>
  </si>
  <si>
    <t>6.1.1</t>
  </si>
  <si>
    <t>6.1.2</t>
  </si>
  <si>
    <t>6.1.3</t>
  </si>
  <si>
    <t>6.1.4</t>
  </si>
  <si>
    <t>6.1.5</t>
  </si>
  <si>
    <t>Go-Live with Primo-Alma</t>
  </si>
  <si>
    <t>6.1.6</t>
  </si>
  <si>
    <t>Non-EXL ILS Alma Cutover Plan</t>
  </si>
  <si>
    <t>Customer ensure all libraries, locations and vendors in their ILS (and ERM system, if relevant) are reflected in Alma with the same codes in prep for cutover.</t>
  </si>
  <si>
    <t>Perform Link Resolver full extract</t>
  </si>
  <si>
    <t>Perform ERM full extract, if necessary</t>
  </si>
  <si>
    <t>Send confirmation to EXL that data is ready to download.</t>
  </si>
  <si>
    <t>Send confirmation to EXL that fufillment data (patrons, loans and requests) are ready for download</t>
  </si>
  <si>
    <t>Perform ILS full extract of all data in scope, as contracted with ExL and delivered at test load.</t>
  </si>
  <si>
    <t>Perform final ILS extract of patrons, loans and requests.</t>
  </si>
  <si>
    <t>Transform and load patrons, loans and requests to Alma</t>
  </si>
  <si>
    <t>Switch Customer Alma status to 'Live PS' in CRM</t>
  </si>
  <si>
    <t>ExL Imp. Updates case with Unscrub request</t>
  </si>
  <si>
    <t>Freeze Technical services in ILS, LR (and ERM, if necessary).  (Tech services= everything other than loans, requests and patrons/fines which will continue to be up and running until the fulfillment cutover below). Circulation activity continues (Patrons/fines, loans, requests).</t>
  </si>
  <si>
    <t>Follow internal STP cloud request steps for Primo</t>
  </si>
  <si>
    <t>Internal -Documentation Center / General / Company Procedures / Professional Services</t>
  </si>
  <si>
    <t>Upload ILS data to ExL S/FTP along with:
1. Final eResources P2E file
2. Final Delivered files Excel list indicating the files provided and their attributes</t>
  </si>
  <si>
    <t>Provide updated migration inputs to ExL project team – ExL project team will update CRM with:
1. Final Migration form (green valid cover page)
2. Final Mapped fields (green valid cover page)
3. Draft eResources P2E (final P2E provided/used in step 2.1.9)
4. Draft Delivered files Excel list indicating the files provided and their attributes</t>
  </si>
  <si>
    <t>Verify Primo with full clean data re-published.</t>
  </si>
  <si>
    <t>Re-Add Primo S/FTP address to Alma's S/FTP include list and run full Primo publish from Alma</t>
  </si>
  <si>
    <t>.5 day</t>
  </si>
  <si>
    <t>6.1.7</t>
  </si>
  <si>
    <t>Complete any relevant data publish to external parties, if relevant (OCLC, Libraries Australia, COPAC, SunCat, HathiTrust, Google Scholar, among others)</t>
  </si>
  <si>
    <t>Complete any load of local Authority records, if relevant.</t>
  </si>
  <si>
    <t>6.1.8</t>
  </si>
  <si>
    <t>Full data transform and load to IMPL</t>
  </si>
  <si>
    <t>5 days baseline (Add .5 day for each 1M records)</t>
  </si>
  <si>
    <t>5 days</t>
  </si>
  <si>
    <t>Cloud checks/confirms that STP steps were implemented</t>
  </si>
  <si>
    <t>Ensure relevant jobs are enabled/disabled in preparation for go-live process</t>
  </si>
  <si>
    <t>Go-Live Process Run/Enabled: 
1. Removes 'SCRUBBED_' from all patron and vendor emails.
2. Remove all email and ftp include list entries
3. Enable preferred term correction capability (disable_preferred_term_correction_job=false)
4. Unhide configuration (hide_configuration=false) presuming certification has been completed.
5. Enable scheduled jobs (enable_scheduled_jobs=true)</t>
  </si>
  <si>
    <r>
      <t xml:space="preserve">Freeze config changes on Alma PROD
Configuration on Alma should </t>
    </r>
    <r>
      <rPr>
        <b/>
        <sz val="10"/>
        <color theme="1"/>
        <rFont val="Arial"/>
        <family val="2"/>
      </rPr>
      <t>not be done again</t>
    </r>
    <r>
      <rPr>
        <sz val="10"/>
        <color theme="1"/>
        <rFont val="Arial"/>
        <family val="2"/>
      </rPr>
      <t xml:space="preserve"> until data has been reviewed and accepted in step 3.1.8</t>
    </r>
  </si>
  <si>
    <t>Aleph or Voyager Alma Cutover Plan</t>
  </si>
  <si>
    <t>Install AutoExtract package/s (Aleph, Voyager and Verde) and Deploys ILS AutoExtract package with the filled-in test load migration form in order to generate an upgraded baseline migration form for cutover
Ensure Aleph/Voyager/SFX/Verde servers have pre-requisite disk space.
Note: For ExL hosted Aleph, Voyager or Verde customers, ExL will perform this step and provide the generated migration forms.</t>
  </si>
  <si>
    <t>n/a</t>
  </si>
  <si>
    <t>2.5 weeks prior to technical freeze</t>
  </si>
  <si>
    <t>Customer
(or ExL Migration  if product is ExL hosted)</t>
  </si>
  <si>
    <t>Provide updated/filled-in migration inputs to ExL project team – ExL project team will update CRM with:
1. Final Migration form (green valid cover page)
2. Draft eResources P2E (final P2E provided/used in step 2.1.7)</t>
  </si>
  <si>
    <t>10-14 days prior to technical freeze</t>
  </si>
  <si>
    <t>1.1.3</t>
  </si>
  <si>
    <t>Disable all jobs in ILS, Link Resolver (and ERM system, if relevant)</t>
  </si>
  <si>
    <t>30 minutes</t>
  </si>
  <si>
    <r>
      <t xml:space="preserve">Freeze config changes on Alma PROD
Configuration on Alma should </t>
    </r>
    <r>
      <rPr>
        <b/>
        <sz val="10"/>
        <color theme="1"/>
        <rFont val="Arial"/>
        <family val="2"/>
      </rPr>
      <t>not be done</t>
    </r>
    <r>
      <rPr>
        <sz val="10"/>
        <color theme="1"/>
        <rFont val="Arial"/>
        <family val="2"/>
      </rPr>
      <t xml:space="preserve"> again until data has been reviewed and accepted in step 3.1.8</t>
    </r>
  </si>
  <si>
    <t>Send confirmation to EXL that tech services freeze (Tech services= everything other than loans, requests and patrons/fines which will continue to be up and running until the fulfillment cutover below) has begun in ILS system and backups and job tasks were completed.</t>
  </si>
  <si>
    <t>Perform ILS full extract/transform with final valid migration form and P2E input and upload extracted data to S/FTP</t>
  </si>
  <si>
    <t>Perform Link Resolver full extract/transform and upload to S/FTP</t>
  </si>
  <si>
    <t>ExL Migration for SFX,
Customer for Non-EXL LR</t>
  </si>
  <si>
    <t>Perform ERM full extract/transform and upload to S/FTP, if necessary</t>
  </si>
  <si>
    <t>Re-enable circ jobs in source ILS ONLY after receiving notification of extract completion</t>
  </si>
  <si>
    <t>Full data load to IMPL</t>
  </si>
  <si>
    <t>4 days baseline (Add .5 day per M records)</t>
  </si>
  <si>
    <t>Disable all jobs in ILS</t>
  </si>
  <si>
    <t>Send confirmation to EXL that circulation freeze has begun in ILS system and backups and jobs disabling were completed.</t>
  </si>
  <si>
    <t>Extract patrons, loans and requests after backup complete</t>
  </si>
  <si>
    <t>Load patrons/fines, loans and requests to Alma</t>
  </si>
  <si>
    <t>4.1.13</t>
  </si>
  <si>
    <t>Joining Network Zone - Cutover Plan</t>
  </si>
  <si>
    <t>Extract 773 information from customer records</t>
  </si>
  <si>
    <t>??  Is this needed for CSU?</t>
  </si>
  <si>
    <t>Technical Freeze</t>
  </si>
  <si>
    <t>No further lending ILL requests are processed on customer</t>
  </si>
  <si>
    <t>Last metadata import in 'old' environment</t>
  </si>
  <si>
    <t>Set Primo to read-only</t>
  </si>
  <si>
    <t xml:space="preserve">Technical Freeze on customer live IZ </t>
  </si>
  <si>
    <t>0 hours</t>
  </si>
  <si>
    <t xml:space="preserve">De-active scheduled jobs in customer parameters enable_scheduled_jobs = false </t>
  </si>
  <si>
    <t>Set FTP and Email include lists to exlibrisgroup.com to ensure no Alma customer email or ftp communication is done during technical freeze.</t>
  </si>
  <si>
    <t>Instance move and processing activities</t>
  </si>
  <si>
    <t>Copy customer live instance to CSU NZ environment and link to CSU NZ</t>
  </si>
  <si>
    <t xml:space="preserve">De-activate all users except select staff on “old” customer env </t>
  </si>
  <si>
    <t xml:space="preserve">Re-direct customer Alma URL to customer@CSU NZ </t>
  </si>
  <si>
    <t>Cloud Services</t>
  </si>
  <si>
    <t>3.1.4</t>
  </si>
  <si>
    <t>Run "Build MMS Relation" job on customer@CSU NZ</t>
  </si>
  <si>
    <t>?</t>
  </si>
  <si>
    <t>Exl Migration</t>
  </si>
  <si>
    <t>Can continue in the background, if not finished by end date</t>
  </si>
  <si>
    <t>3.1.5</t>
  </si>
  <si>
    <t>Adjust logo/color of the ‘old’ customer env to prevent any further usage</t>
  </si>
  <si>
    <t>20 minutes</t>
  </si>
  <si>
    <t>3.1.6</t>
  </si>
  <si>
    <t>Initial data tests on customer@CSU NZ</t>
  </si>
  <si>
    <t>40 minutes</t>
  </si>
  <si>
    <t>Milestone: Hand over to customer</t>
  </si>
  <si>
    <t>3.2.2</t>
  </si>
  <si>
    <t xml:space="preserve">Re-direct Primo URLs in Alma config, Google scholar, and APIs to customer@CSU NZ </t>
  </si>
  <si>
    <t>3.2.3</t>
  </si>
  <si>
    <t>Creation of data set "multi matches"</t>
  </si>
  <si>
    <t>3.2.4</t>
  </si>
  <si>
    <t>Deleting multi-matching IDs on customer@CSU NZ</t>
  </si>
  <si>
    <t>3.2.5</t>
  </si>
  <si>
    <t>Run Job "Link records to the Network Zone"  for data set "multi matches"</t>
  </si>
  <si>
    <t>3.2.6</t>
  </si>
  <si>
    <t xml:space="preserve">Customer initial data tests </t>
  </si>
  <si>
    <t>3.2.7</t>
  </si>
  <si>
    <t>Connect customer Primo to customer@CSU NZ and set back to read/write</t>
  </si>
  <si>
    <t>3.2.8</t>
  </si>
  <si>
    <t>Testing: Alma and Primo interoperability / user interface</t>
  </si>
  <si>
    <t>3.2.9</t>
  </si>
  <si>
    <t>Milestone: Customer environment acceptance = customer@CSU NZ live (internal + Primo)</t>
  </si>
  <si>
    <t>Integration Work</t>
  </si>
  <si>
    <t xml:space="preserve">Activate publishing from customer@CSU NZ to Primo production and monitor the pipe </t>
  </si>
  <si>
    <t>1 hours</t>
  </si>
  <si>
    <t xml:space="preserve">Switch self check (circulation machines and book return stations) to customer@CSU NZ and test </t>
  </si>
  <si>
    <t>Test other 3rd party tools/integrations</t>
  </si>
  <si>
    <t>Milestone: Alma fully live on CSU NZ - all integrations tested and up and running</t>
  </si>
  <si>
    <t xml:space="preserve">Block all traffic/access to “old” customer environment </t>
  </si>
  <si>
    <t>ExL (David)</t>
  </si>
  <si>
    <t>Post Go-Live Activity</t>
  </si>
  <si>
    <t>Refresh customer premium SB with IZ + CSU NZ</t>
  </si>
  <si>
    <t>2 weeks after go live</t>
  </si>
  <si>
    <t xml:space="preserve">De-provision “old” customer environment </t>
  </si>
  <si>
    <t>3 months after go live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</si>
</sst>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d\,\ mm/dd"/>
  </numFmts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22" fontId="1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9" fontId="2" fillId="0" borderId="0" xfId="0" applyNumberFormat="1" applyFont="1" applyAlignment="1" applyProtection="1">
      <alignment vertical="center" wrapText="1"/>
      <protection locked="0"/>
    </xf>
    <xf numFmtId="14" fontId="2" fillId="0" borderId="0" xfId="0" applyNumberFormat="1" applyFont="1" applyAlignment="1" applyProtection="1">
      <alignment vertical="center" wrapText="1"/>
      <protection locked="0"/>
    </xf>
    <xf numFmtId="22" fontId="2" fillId="0" borderId="0" xfId="0" applyNumberFormat="1" applyFont="1" applyAlignment="1" applyProtection="1">
      <alignment vertical="center" wrapText="1"/>
      <protection locked="0"/>
    </xf>
    <xf numFmtId="18" fontId="2" fillId="0" borderId="0" xfId="0" applyNumberFormat="1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horizontal="left" vertical="center" wrapText="1" indent="3"/>
      <protection locked="0"/>
    </xf>
    <xf numFmtId="9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left" vertical="center" wrapText="1" indent="6"/>
      <protection locked="0"/>
    </xf>
    <xf numFmtId="14" fontId="1" fillId="0" borderId="0" xfId="0" applyNumberFormat="1" applyFont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</xf>
    <xf numFmtId="0" fontId="1" fillId="0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</xf>
    <xf numFmtId="9" fontId="1" fillId="0" borderId="0" xfId="0" applyNumberFormat="1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22" fontId="1" fillId="0" borderId="0" xfId="0" applyNumberFormat="1" applyFont="1" applyAlignment="1" applyProtection="1">
      <alignment horizontal="center" vertical="center" wrapText="1"/>
      <protection locked="0"/>
    </xf>
    <xf numFmtId="0" fontId="2" fillId="0" borderId="0" xfId="0" applyFont="1" applyFill="1" applyAlignment="1" applyProtection="1">
      <alignment horizontal="left" vertical="center" wrapText="1" indent="3"/>
      <protection locked="0"/>
    </xf>
    <xf numFmtId="0" fontId="2" fillId="0" borderId="0" xfId="0" applyFont="1" applyAlignment="1" applyProtection="1">
      <alignment horizontal="left" vertical="center" wrapText="1" indent="6"/>
      <protection locked="0"/>
    </xf>
    <xf numFmtId="0" fontId="0" fillId="0" borderId="0" xfId="0" applyProtection="1">
      <protection locked="0"/>
    </xf>
    <xf numFmtId="0" fontId="5" fillId="0" borderId="0" xfId="0" applyFont="1" applyAlignment="1" applyProtection="1">
      <alignment vertical="center" wrapText="1"/>
      <protection locked="0"/>
    </xf>
    <xf numFmtId="18" fontId="5" fillId="0" borderId="0" xfId="0" applyNumberFormat="1" applyFont="1" applyAlignment="1" applyProtection="1">
      <alignment vertical="center" wrapText="1"/>
      <protection locked="0"/>
    </xf>
    <xf numFmtId="22" fontId="5" fillId="0" borderId="0" xfId="0" applyNumberFormat="1" applyFont="1" applyAlignment="1" applyProtection="1">
      <alignment vertical="center" wrapText="1"/>
      <protection locked="0"/>
    </xf>
    <xf numFmtId="18" fontId="1" fillId="0" borderId="0" xfId="0" applyNumberFormat="1" applyFont="1" applyAlignment="1" applyProtection="1">
      <alignment vertical="center" wrapText="1"/>
      <protection locked="0"/>
    </xf>
    <xf numFmtId="0" fontId="0" fillId="0" borderId="0" xfId="0" applyFont="1" applyProtection="1">
      <protection locked="0"/>
    </xf>
    <xf numFmtId="0" fontId="0" fillId="0" borderId="0" xfId="0" applyFont="1"/>
  </cellXfs>
  <cellStyles count="1">
    <cellStyle name="Normal" xfId="0" builtinId="0"/>
  </cellStyles>
  <dxfs count="1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7" formatCode="m/d/yyyy\ 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3" formatCode="h:mm\ AM/P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/mm/yyyy\ h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ddd\,\ mm/dd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7" formatCode="m/d/yyyy\ 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3" formatCode="h:mm\ AM/P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/mm/yyyy\ h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ddd\,\ mm/dd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7" formatCode="m/d/yyyy\ 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3" formatCode="h:mm\ AM/P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/mm/yyyy\ h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ddd\,\ mm/dd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7" formatCode="m/d/yyyy\ 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3" formatCode="h:mm\ AM/P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/mm/yyyy\ h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ddd\,\ mm/dd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7" formatCode="m/d/yyyy\ 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3" formatCode="h:mm\ AM/P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/mm/yyyy\ h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ddd\,\ mm/dd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7" formatCode="m/d/yyyy\ 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3" formatCode="h:mm\ AM/P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/mm/yyyy\ h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ddd\,\ mm/dd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7" formatCode="m/d/yyyy\ 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3" formatCode="h:mm\ AM/P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/mm/yyyy\ h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ddd\,\ mm/dd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7" formatCode="m/d/yyyy\ 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23" formatCode="h:mm\ AM/P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5" formatCode="dd/mm/yyyy\ hh:mm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ddd\,\ mm/dd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3" formatCode="0%"/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id="8" name="Table139" displayName="Table139" ref="A1:O61" totalsRowShown="0" headerRowDxfId="135" dataDxfId="134">
  <autoFilter ref="A1:O61"/>
  <tableColumns count="15">
    <tableColumn id="12" name="Internal" dataDxfId="133"/>
    <tableColumn id="1" name="Step" dataDxfId="132"/>
    <tableColumn id="2" name="Percent_Complete" dataDxfId="131"/>
    <tableColumn id="3" name="Name" dataDxfId="130"/>
    <tableColumn id="4" name="Duration" dataDxfId="129"/>
    <tableColumn id="5" name="Start Date/Time  (Local Cust Time)" dataDxfId="128"/>
    <tableColumn id="6" name="Finish Date/ Time (Local Cust Time)" dataDxfId="127"/>
    <tableColumn id="7" name="Pre-Req" dataDxfId="126"/>
    <tableColumn id="8" name="Customer Contact" dataDxfId="125"/>
    <tableColumn id="9" name="ExL Contact" dataDxfId="124"/>
    <tableColumn id="10" name="Responsible" dataDxfId="123"/>
    <tableColumn id="11" name="Notes" dataDxfId="122"/>
    <tableColumn id="13" name="Internal Use:_x000a_HQ ST" dataDxfId="121">
      <calculatedColumnFormula>Table139[[#This Row],[Start Date/Time  (Local Cust Time)]]+TIME(12,0,0)</calculatedColumnFormula>
    </tableColumn>
    <tableColumn id="15" name="Internal Use:_x000a_HQ FT" dataDxfId="120">
      <calculatedColumnFormula>Table139[[#This Row],[Start Date/Time  (Local Cust Time)]]+(O$1/24)</calculatedColumnFormula>
    </tableColumn>
    <tableColumn id="14" name="7" dataDxfId="119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A1:O61" totalsRowShown="0" headerRowDxfId="118" dataDxfId="117">
  <autoFilter ref="A1:O61"/>
  <tableColumns count="15">
    <tableColumn id="12" name="Internal" dataDxfId="116"/>
    <tableColumn id="1" name="Step" dataDxfId="115"/>
    <tableColumn id="2" name="Percent_Complete" dataDxfId="114"/>
    <tableColumn id="3" name="Name" dataDxfId="113"/>
    <tableColumn id="4" name="Duration" dataDxfId="112"/>
    <tableColumn id="5" name="Start Date/Time  (Local Cust Time)" dataDxfId="111"/>
    <tableColumn id="6" name="Finish Date/ Time (Local Cust Time)" dataDxfId="110"/>
    <tableColumn id="7" name="Pre-Req" dataDxfId="109"/>
    <tableColumn id="8" name="Customer Contact" dataDxfId="108"/>
    <tableColumn id="9" name="ExL Contact" dataDxfId="107"/>
    <tableColumn id="10" name="Responsible" dataDxfId="106"/>
    <tableColumn id="11" name="Notes" dataDxfId="105"/>
    <tableColumn id="13" name="Internal Use:_x000a_HQ ST" dataDxfId="104">
      <calculatedColumnFormula>Table13[[#This Row],[Start Date/Time  (Local Cust Time)]]+TIME(12,0,0)</calculatedColumnFormula>
    </tableColumn>
    <tableColumn id="15" name="Internal Use:_x000a_HQ FT" dataDxfId="103">
      <calculatedColumnFormula>Table13[[#This Row],[Start Date/Time  (Local Cust Time)]]+(O$1/24)</calculatedColumnFormula>
    </tableColumn>
    <tableColumn id="14" name="7" dataDxfId="102"/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id="4" name="Table1" displayName="Table1" ref="A1:O63" totalsRowShown="0" headerRowDxfId="101" dataDxfId="100">
  <autoFilter ref="A1:O63"/>
  <tableColumns count="15">
    <tableColumn id="12" name="Internal" dataDxfId="99"/>
    <tableColumn id="1" name="Step" dataDxfId="98"/>
    <tableColumn id="2" name="Percent_Complete" dataDxfId="97"/>
    <tableColumn id="3" name="Name" dataDxfId="96"/>
    <tableColumn id="4" name="Duration" dataDxfId="95"/>
    <tableColumn id="5" name="Start Date/Time  (Local Cust Time)" dataDxfId="94"/>
    <tableColumn id="6" name="Finish Date/ Time (Local Cust Time)" dataDxfId="93"/>
    <tableColumn id="7" name="Pre-Req" dataDxfId="92"/>
    <tableColumn id="8" name="Customer Contact" dataDxfId="91"/>
    <tableColumn id="9" name="ExL Contact" dataDxfId="90"/>
    <tableColumn id="10" name="Responsible" dataDxfId="89"/>
    <tableColumn id="11" name="Notes" dataDxfId="88"/>
    <tableColumn id="13" name="Internal Use:_x000a_HQ ST" dataDxfId="87">
      <calculatedColumnFormula>Table1[[#This Row],[Start Date/Time  (Local Cust Time)]]+TIME(12,0,0)</calculatedColumnFormula>
    </tableColumn>
    <tableColumn id="15" name="Internal Use:_x000a_HQ FT" dataDxfId="86">
      <calculatedColumnFormula>Table1[[#This Row],[Start Date/Time  (Local Cust Time)]]+(O$1/24)</calculatedColumnFormula>
    </tableColumn>
    <tableColumn id="14" name="7" dataDxfId="85"/>
  </tableColumns>
  <tableStyleInfo name="TableStyleLight21" showFirstColumn="0" showLastColumn="0" showRowStripes="1" showColumnStripes="0"/>
</table>
</file>

<file path=xl/tables/table4.xml><?xml version="1.0" encoding="utf-8"?>
<table xmlns="http://schemas.openxmlformats.org/spreadsheetml/2006/main" id="6" name="Table17" displayName="Table17" ref="A1:O48" totalsRowShown="0" headerRowDxfId="84" dataDxfId="83">
  <autoFilter ref="A1:O48"/>
  <tableColumns count="15">
    <tableColumn id="12" name="Internal" dataDxfId="82"/>
    <tableColumn id="1" name="Step" dataDxfId="81"/>
    <tableColumn id="2" name="Percent_Complete" dataDxfId="80"/>
    <tableColumn id="3" name="Name" dataDxfId="79"/>
    <tableColumn id="4" name="Duration" dataDxfId="78"/>
    <tableColumn id="5" name="Start Date/Time  (Local Cust Time)" dataDxfId="77"/>
    <tableColumn id="6" name="Finish Date/ Time (Local Cust Time)" dataDxfId="76"/>
    <tableColumn id="7" name="Pre-Req" dataDxfId="75"/>
    <tableColumn id="8" name="Customer Contact" dataDxfId="74"/>
    <tableColumn id="9" name="ExL Contact" dataDxfId="73"/>
    <tableColumn id="10" name="Responsible" dataDxfId="72"/>
    <tableColumn id="11" name="Notes" dataDxfId="71"/>
    <tableColumn id="13" name="Internal Use:_x000a_HQ ST" dataDxfId="70">
      <calculatedColumnFormula>Table17[[#This Row],[Start Date/Time  (Local Cust Time)]]+TIME(12,0,0)</calculatedColumnFormula>
    </tableColumn>
    <tableColumn id="15" name="Internal Use:_x000a_HQ FT" dataDxfId="69">
      <calculatedColumnFormula>Table17[[#This Row],[Start Date/Time  (Local Cust Time)]]+(O$1/24)</calculatedColumnFormula>
    </tableColumn>
    <tableColumn id="14" name="7" dataDxfId="68"/>
  </tableColumns>
  <tableStyleInfo name="TableStyleLight21" showFirstColumn="0" showLastColumn="0" showRowStripes="1" showColumnStripes="0"/>
</table>
</file>

<file path=xl/tables/table5.xml><?xml version="1.0" encoding="utf-8"?>
<table xmlns="http://schemas.openxmlformats.org/spreadsheetml/2006/main" id="1" name="Table132" displayName="Table132" ref="A1:O61" totalsRowShown="0" headerRowDxfId="67" dataDxfId="66">
  <autoFilter ref="A1:O61"/>
  <tableColumns count="15">
    <tableColumn id="12" name="Internal" dataDxfId="65"/>
    <tableColumn id="1" name="Step" dataDxfId="64"/>
    <tableColumn id="2" name="Percent_Complete" dataDxfId="63"/>
    <tableColumn id="3" name="Name" dataDxfId="62"/>
    <tableColumn id="4" name="Duration" dataDxfId="61"/>
    <tableColumn id="5" name="Start Date/Time  (Local Cust Time)" dataDxfId="60"/>
    <tableColumn id="6" name="Finish Date/ Time (Local Cust Time)" dataDxfId="59"/>
    <tableColumn id="7" name="Pre-Req" dataDxfId="58"/>
    <tableColumn id="8" name="Customer Contact" dataDxfId="57"/>
    <tableColumn id="9" name="ExL Contact" dataDxfId="56"/>
    <tableColumn id="10" name="Responsible" dataDxfId="55"/>
    <tableColumn id="11" name="Notes" dataDxfId="54"/>
    <tableColumn id="13" name="Internal Use:_x000a_HQ ST" dataDxfId="53">
      <calculatedColumnFormula>Table132[[#This Row],[Start Date/Time  (Local Cust Time)]]+TIME(12,0,0)</calculatedColumnFormula>
    </tableColumn>
    <tableColumn id="15" name="Internal Use:_x000a_HQ FT" dataDxfId="52">
      <calculatedColumnFormula>Table132[[#This Row],[Start Date/Time  (Local Cust Time)]]+(O$1/24)</calculatedColumnFormula>
    </tableColumn>
    <tableColumn id="14" name="7" dataDxfId="51"/>
  </tableColumns>
  <tableStyleInfo name="TableStyleLight21" showFirstColumn="0" showLastColumn="0" showRowStripes="1" showColumnStripes="0"/>
</table>
</file>

<file path=xl/tables/table6.xml><?xml version="1.0" encoding="utf-8"?>
<table xmlns="http://schemas.openxmlformats.org/spreadsheetml/2006/main" id="5" name="Table16" displayName="Table16" ref="A1:O63" totalsRowShown="0" headerRowDxfId="50" dataDxfId="49">
  <autoFilter ref="A1:O63"/>
  <tableColumns count="15">
    <tableColumn id="12" name="Internal" dataDxfId="48"/>
    <tableColumn id="1" name="Step" dataDxfId="47"/>
    <tableColumn id="2" name="Percent_Complete" dataDxfId="46"/>
    <tableColumn id="3" name="Name" dataDxfId="45"/>
    <tableColumn id="4" name="Duration" dataDxfId="44"/>
    <tableColumn id="5" name="Start Date/Time  (Local Cust Time)" dataDxfId="43"/>
    <tableColumn id="6" name="Finish Date/ Time (Local Cust Time)" dataDxfId="42"/>
    <tableColumn id="7" name="Pre-Req" dataDxfId="41"/>
    <tableColumn id="8" name="Customer Contact" dataDxfId="40"/>
    <tableColumn id="9" name="ExL Contact" dataDxfId="39"/>
    <tableColumn id="10" name="Responsible" dataDxfId="38"/>
    <tableColumn id="11" name="Notes" dataDxfId="37"/>
    <tableColumn id="13" name="Internal Use:_x000a_HQ ST" dataDxfId="36">
      <calculatedColumnFormula>Table16[[#This Row],[Start Date/Time  (Local Cust Time)]]+TIME(12,0,0)</calculatedColumnFormula>
    </tableColumn>
    <tableColumn id="15" name="Internal Use:_x000a_HQ FT" dataDxfId="35">
      <calculatedColumnFormula>Table16[[#This Row],[Start Date/Time  (Local Cust Time)]]+(O$1/24)</calculatedColumnFormula>
    </tableColumn>
    <tableColumn id="14" name="7" dataDxfId="34"/>
  </tableColumns>
  <tableStyleInfo name="TableStyleLight21" showFirstColumn="0" showLastColumn="0" showRowStripes="1" showColumnStripes="0"/>
</table>
</file>

<file path=xl/tables/table7.xml><?xml version="1.0" encoding="utf-8"?>
<table xmlns="http://schemas.openxmlformats.org/spreadsheetml/2006/main" id="3" name="Table1324" displayName="Table1324" ref="A1:O61" totalsRowShown="0" headerRowDxfId="33" dataDxfId="32">
  <autoFilter ref="A1:O61"/>
  <tableColumns count="15">
    <tableColumn id="12" name="Internal" dataDxfId="31"/>
    <tableColumn id="1" name="Step" dataDxfId="30"/>
    <tableColumn id="2" name="Percent_Complete" dataDxfId="29"/>
    <tableColumn id="3" name="Name" dataDxfId="28"/>
    <tableColumn id="4" name="Duration" dataDxfId="27"/>
    <tableColumn id="5" name="Start Date/Time  (Local Cust Time)" dataDxfId="26"/>
    <tableColumn id="6" name="Finish Date/ Time (Local Cust Time)" dataDxfId="25"/>
    <tableColumn id="7" name="Pre-Req" dataDxfId="24"/>
    <tableColumn id="8" name="Customer Contact" dataDxfId="23"/>
    <tableColumn id="9" name="ExL Contact" dataDxfId="22"/>
    <tableColumn id="10" name="Responsible" dataDxfId="21"/>
    <tableColumn id="11" name="Notes" dataDxfId="20"/>
    <tableColumn id="13" name="Internal Use:_x000a_HQ ST" dataDxfId="19">
      <calculatedColumnFormula>Table1324[[#This Row],[Start Date/Time  (Local Cust Time)]]+TIME(12,0,0)</calculatedColumnFormula>
    </tableColumn>
    <tableColumn id="15" name="Internal Use:_x000a_HQ FT" dataDxfId="18">
      <calculatedColumnFormula>Table1324[[#This Row],[Start Date/Time  (Local Cust Time)]]+(O$1/24)</calculatedColumnFormula>
    </tableColumn>
    <tableColumn id="14" name="7" dataDxfId="17"/>
  </tableColumns>
  <tableStyleInfo name="TableStyleLight21" showFirstColumn="0" showLastColumn="0" showRowStripes="1" showColumnStripes="0"/>
</table>
</file>

<file path=xl/tables/table8.xml><?xml version="1.0" encoding="utf-8"?>
<table xmlns="http://schemas.openxmlformats.org/spreadsheetml/2006/main" id="7" name="Table13248" displayName="Table13248" ref="A1:O61" totalsRowShown="0" headerRowDxfId="16" dataDxfId="15">
  <autoFilter ref="A1:O61"/>
  <tableColumns count="15">
    <tableColumn id="12" name="Internal" dataDxfId="14"/>
    <tableColumn id="1" name="Step" dataDxfId="13"/>
    <tableColumn id="2" name="Percent_Complete" dataDxfId="12"/>
    <tableColumn id="3" name="Name" dataDxfId="11"/>
    <tableColumn id="4" name="Duration" dataDxfId="10"/>
    <tableColumn id="5" name="Start Date/Time  (Local Cust Time)" dataDxfId="9"/>
    <tableColumn id="6" name="Finish Date/ Time (Local Cust Time)" dataDxfId="8"/>
    <tableColumn id="7" name="Pre-Req" dataDxfId="7"/>
    <tableColumn id="8" name="Customer Contact" dataDxfId="6"/>
    <tableColumn id="9" name="ExL Contact" dataDxfId="5"/>
    <tableColumn id="10" name="Responsible" dataDxfId="4"/>
    <tableColumn id="11" name="Notes" dataDxfId="3"/>
    <tableColumn id="13" name="Internal Use:_x000a_HQ ST" dataDxfId="2">
      <calculatedColumnFormula>Table13248[[#This Row],[Start Date/Time  (Local Cust Time)]]+TIME(12,0,0)</calculatedColumnFormula>
    </tableColumn>
    <tableColumn id="15" name="Internal Use:_x000a_HQ FT" dataDxfId="1">
      <calculatedColumnFormula>Table13248[[#This Row],[Start Date/Time  (Local Cust Time)]]+(O$1/24)</calculatedColumnFormula>
    </tableColumn>
    <tableColumn id="14" name="7" data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abSelected="1" topLeftCell="B1" zoomScaleNormal="100" workbookViewId="0">
      <selection activeCell="B1" sqref="B1"/>
    </sheetView>
  </sheetViews>
  <sheetFormatPr defaultColWidth="9.1796875" defaultRowHeight="14.5" x14ac:dyDescent="0.35"/>
  <cols>
    <col min="1" max="1" width="16.81640625" style="1" hidden="1" customWidth="1"/>
    <col min="2" max="2" width="9.1796875" style="1"/>
    <col min="3" max="3" width="9.54296875" style="22" customWidth="1"/>
    <col min="4" max="4" width="54.54296875" style="1" customWidth="1"/>
    <col min="5" max="5" width="11" style="1" bestFit="1" customWidth="1"/>
    <col min="6" max="6" width="15" style="1" customWidth="1"/>
    <col min="7" max="7" width="14.453125" style="2" customWidth="1"/>
    <col min="8" max="8" width="9" customWidth="1"/>
    <col min="9" max="9" width="13.81640625" style="3" customWidth="1"/>
    <col min="10" max="10" width="12.81640625" style="1" customWidth="1"/>
    <col min="11" max="11" width="14" style="1" customWidth="1"/>
    <col min="12" max="12" width="15" style="1" customWidth="1"/>
    <col min="13" max="13" width="14.54296875" style="1" customWidth="1"/>
    <col min="14" max="14" width="15.7265625" style="1" customWidth="1"/>
    <col min="15" max="15" width="0.1796875" style="2" hidden="1" customWidth="1"/>
    <col min="16" max="16" width="36" style="1" customWidth="1"/>
    <col min="17" max="16384" width="9.1796875" style="1"/>
  </cols>
  <sheetData>
    <row r="1" spans="1:15" ht="37.5" x14ac:dyDescent="0.35">
      <c r="A1" s="1" t="s">
        <v>25</v>
      </c>
      <c r="B1" s="1" t="s">
        <v>26</v>
      </c>
      <c r="C1" s="1" t="s">
        <v>0</v>
      </c>
      <c r="D1" s="1" t="s">
        <v>1</v>
      </c>
      <c r="E1" s="1" t="s">
        <v>2</v>
      </c>
      <c r="F1" s="2" t="s">
        <v>27</v>
      </c>
      <c r="G1" s="3" t="s">
        <v>28</v>
      </c>
      <c r="H1" s="1" t="s">
        <v>29</v>
      </c>
      <c r="I1" s="1" t="s">
        <v>20</v>
      </c>
      <c r="J1" s="1" t="s">
        <v>17</v>
      </c>
      <c r="K1" s="1" t="s">
        <v>18</v>
      </c>
      <c r="L1" s="1" t="s">
        <v>3</v>
      </c>
      <c r="M1" s="3" t="s">
        <v>30</v>
      </c>
      <c r="N1" s="3" t="s">
        <v>31</v>
      </c>
      <c r="O1" s="1" t="s">
        <v>32</v>
      </c>
    </row>
    <row r="2" spans="1:15" s="4" customFormat="1" ht="13" x14ac:dyDescent="0.35">
      <c r="C2" s="5">
        <v>0</v>
      </c>
      <c r="D2" s="4" t="s">
        <v>117</v>
      </c>
      <c r="F2" s="6"/>
      <c r="G2" s="7"/>
      <c r="M2" s="8"/>
      <c r="N2" s="7"/>
      <c r="O2" s="1"/>
    </row>
    <row r="3" spans="1:15" s="4" customFormat="1" ht="13" x14ac:dyDescent="0.35">
      <c r="B3" s="4" t="s">
        <v>4</v>
      </c>
      <c r="C3" s="5">
        <v>0</v>
      </c>
      <c r="D3" s="9" t="s">
        <v>33</v>
      </c>
      <c r="F3" s="6"/>
      <c r="G3" s="7"/>
      <c r="M3" s="8"/>
      <c r="N3" s="7"/>
      <c r="O3" s="1"/>
    </row>
    <row r="4" spans="1:15" ht="100" x14ac:dyDescent="0.35">
      <c r="B4" s="1" t="s">
        <v>5</v>
      </c>
      <c r="C4" s="10">
        <v>0</v>
      </c>
      <c r="D4" s="11" t="s">
        <v>132</v>
      </c>
      <c r="E4" s="1" t="s">
        <v>8</v>
      </c>
      <c r="F4" s="12">
        <v>42847</v>
      </c>
      <c r="G4" s="12">
        <v>42847</v>
      </c>
      <c r="H4" s="1" t="s">
        <v>34</v>
      </c>
      <c r="I4" s="1" t="s">
        <v>24</v>
      </c>
      <c r="J4" s="1" t="s">
        <v>35</v>
      </c>
      <c r="K4" s="1" t="s">
        <v>19</v>
      </c>
      <c r="M4" s="3"/>
      <c r="N4" s="3"/>
      <c r="O4" s="1"/>
    </row>
    <row r="5" spans="1:15" ht="37.5" x14ac:dyDescent="0.35">
      <c r="B5" s="1" t="s">
        <v>7</v>
      </c>
      <c r="C5" s="10">
        <v>0</v>
      </c>
      <c r="D5" s="11" t="s">
        <v>118</v>
      </c>
      <c r="E5" s="1" t="s">
        <v>8</v>
      </c>
      <c r="F5" s="12">
        <v>42861</v>
      </c>
      <c r="G5" s="12">
        <v>42861</v>
      </c>
      <c r="H5" s="1"/>
      <c r="I5" s="1" t="s">
        <v>24</v>
      </c>
      <c r="J5" s="1" t="s">
        <v>35</v>
      </c>
      <c r="K5" s="1" t="s">
        <v>19</v>
      </c>
      <c r="M5" s="3"/>
      <c r="N5" s="3"/>
      <c r="O5" s="1"/>
    </row>
    <row r="6" spans="1:15" s="4" customFormat="1" ht="13" x14ac:dyDescent="0.35">
      <c r="B6" s="4">
        <v>2.1</v>
      </c>
      <c r="C6" s="5">
        <v>0</v>
      </c>
      <c r="D6" s="9" t="s">
        <v>36</v>
      </c>
      <c r="F6" s="6"/>
      <c r="G6" s="7"/>
      <c r="I6" s="1"/>
      <c r="M6" s="3"/>
      <c r="N6" s="7"/>
      <c r="O6" s="1"/>
    </row>
    <row r="7" spans="1:15" ht="25" x14ac:dyDescent="0.35">
      <c r="B7" s="1" t="s">
        <v>37</v>
      </c>
      <c r="C7" s="10">
        <v>0</v>
      </c>
      <c r="D7" s="11" t="s">
        <v>38</v>
      </c>
      <c r="E7" s="1" t="s">
        <v>39</v>
      </c>
      <c r="F7" s="3">
        <v>42861.791666666664</v>
      </c>
      <c r="G7" s="3">
        <v>42861.875</v>
      </c>
      <c r="H7" s="1"/>
      <c r="I7" s="1" t="s">
        <v>24</v>
      </c>
      <c r="J7" s="1" t="s">
        <v>35</v>
      </c>
      <c r="K7" s="1" t="s">
        <v>19</v>
      </c>
      <c r="M7" s="3">
        <f>Table139[[#This Row],[Start Date/Time  (Local Cust Time)]]+(O$1/24)</f>
        <v>42862.083333333328</v>
      </c>
      <c r="N7" s="3">
        <f>Table139[[#This Row],[Finish Date/ Time (Local Cust Time)]]+(O$1/24)</f>
        <v>42862.166666666664</v>
      </c>
      <c r="O7" s="1"/>
    </row>
    <row r="8" spans="1:15" ht="25" x14ac:dyDescent="0.35">
      <c r="B8" s="1" t="s">
        <v>40</v>
      </c>
      <c r="C8" s="10">
        <v>0</v>
      </c>
      <c r="D8" s="11" t="s">
        <v>41</v>
      </c>
      <c r="E8" s="1" t="s">
        <v>39</v>
      </c>
      <c r="F8" s="3">
        <v>42861.791666666664</v>
      </c>
      <c r="G8" s="3">
        <v>42861.875</v>
      </c>
      <c r="H8" s="1"/>
      <c r="I8" s="1" t="s">
        <v>24</v>
      </c>
      <c r="J8" s="1" t="s">
        <v>35</v>
      </c>
      <c r="K8" s="1" t="s">
        <v>19</v>
      </c>
      <c r="M8" s="3">
        <f>Table139[[#This Row],[Start Date/Time  (Local Cust Time)]]+(O$1/24)</f>
        <v>42862.083333333328</v>
      </c>
      <c r="N8" s="3">
        <f>Table139[[#This Row],[Finish Date/ Time (Local Cust Time)]]+(O$1/24)</f>
        <v>42862.166666666664</v>
      </c>
      <c r="O8" s="1"/>
    </row>
    <row r="9" spans="1:15" ht="50.5" x14ac:dyDescent="0.35">
      <c r="A9" s="13" t="s">
        <v>43</v>
      </c>
      <c r="B9" s="1" t="s">
        <v>42</v>
      </c>
      <c r="C9" s="10">
        <v>0</v>
      </c>
      <c r="D9" s="11" t="s">
        <v>146</v>
      </c>
      <c r="E9" s="1" t="s">
        <v>6</v>
      </c>
      <c r="F9" s="3">
        <v>42861.895833333336</v>
      </c>
      <c r="G9" s="3">
        <v>42861.895833333336</v>
      </c>
      <c r="H9" s="1"/>
      <c r="I9" s="1" t="s">
        <v>24</v>
      </c>
      <c r="J9" s="1" t="s">
        <v>35</v>
      </c>
      <c r="K9" s="1" t="s">
        <v>45</v>
      </c>
      <c r="M9" s="3">
        <f>Table139[[#This Row],[Start Date/Time  (Local Cust Time)]]+(O$1/24)</f>
        <v>42862.1875</v>
      </c>
      <c r="N9" s="3">
        <f>Table139[[#This Row],[Finish Date/ Time (Local Cust Time)]]+(O$1/24)</f>
        <v>42862.1875</v>
      </c>
      <c r="O9" s="1"/>
    </row>
    <row r="10" spans="1:15" ht="25" x14ac:dyDescent="0.35">
      <c r="A10" s="14"/>
      <c r="B10" s="1" t="s">
        <v>44</v>
      </c>
      <c r="C10" s="10">
        <v>0</v>
      </c>
      <c r="D10" s="11" t="s">
        <v>47</v>
      </c>
      <c r="E10" s="15" t="s">
        <v>8</v>
      </c>
      <c r="F10" s="12">
        <v>42862</v>
      </c>
      <c r="G10" s="12">
        <v>42862</v>
      </c>
      <c r="H10" s="1"/>
      <c r="I10" s="1" t="s">
        <v>24</v>
      </c>
      <c r="J10" s="1" t="s">
        <v>35</v>
      </c>
      <c r="K10" s="1" t="s">
        <v>48</v>
      </c>
      <c r="M10" s="3"/>
      <c r="N10" s="3"/>
      <c r="O10" s="1"/>
    </row>
    <row r="11" spans="1:15" s="18" customFormat="1" ht="75" x14ac:dyDescent="0.35">
      <c r="A11" s="1"/>
      <c r="B11" s="1" t="s">
        <v>46</v>
      </c>
      <c r="C11" s="17">
        <v>0</v>
      </c>
      <c r="D11" s="11" t="s">
        <v>128</v>
      </c>
      <c r="E11" s="14" t="s">
        <v>6</v>
      </c>
      <c r="F11" s="12">
        <v>42861.979166666664</v>
      </c>
      <c r="G11" s="12">
        <v>42861.979166666664</v>
      </c>
      <c r="I11" s="1" t="s">
        <v>24</v>
      </c>
      <c r="J11" s="1" t="s">
        <v>35</v>
      </c>
      <c r="K11" s="1" t="s">
        <v>19</v>
      </c>
      <c r="M11" s="3">
        <f>Table139[[#This Row],[Start Date/Time  (Local Cust Time)]]+(O$1/24)</f>
        <v>42862.270833333328</v>
      </c>
      <c r="N11" s="3">
        <f>Table139[[#This Row],[Finish Date/ Time (Local Cust Time)]]+(O$1/24)</f>
        <v>42862.270833333328</v>
      </c>
      <c r="O11" s="1"/>
    </row>
    <row r="12" spans="1:15" ht="25" x14ac:dyDescent="0.35">
      <c r="B12" s="1" t="s">
        <v>49</v>
      </c>
      <c r="C12" s="10">
        <v>0</v>
      </c>
      <c r="D12" s="11" t="s">
        <v>123</v>
      </c>
      <c r="E12" s="14" t="s">
        <v>51</v>
      </c>
      <c r="F12" s="12">
        <v>42861.979166666664</v>
      </c>
      <c r="G12" s="12">
        <v>42861.979166666664</v>
      </c>
      <c r="H12" s="1"/>
      <c r="I12" s="1" t="s">
        <v>24</v>
      </c>
      <c r="J12" s="1" t="s">
        <v>35</v>
      </c>
      <c r="K12" s="1" t="s">
        <v>19</v>
      </c>
      <c r="M12" s="3"/>
      <c r="N12" s="3"/>
      <c r="O12" s="1"/>
    </row>
    <row r="13" spans="1:15" ht="25" x14ac:dyDescent="0.35">
      <c r="B13" s="1" t="s">
        <v>50</v>
      </c>
      <c r="C13" s="10">
        <v>0</v>
      </c>
      <c r="D13" s="11" t="s">
        <v>119</v>
      </c>
      <c r="E13" s="14" t="s">
        <v>53</v>
      </c>
      <c r="F13" s="12">
        <v>42861.979166666664</v>
      </c>
      <c r="G13" s="12">
        <v>42861.979166666664</v>
      </c>
      <c r="H13" s="1"/>
      <c r="I13" s="1" t="s">
        <v>24</v>
      </c>
      <c r="J13" s="1" t="s">
        <v>35</v>
      </c>
      <c r="K13" s="1" t="s">
        <v>19</v>
      </c>
      <c r="M13" s="3"/>
      <c r="N13" s="3"/>
      <c r="O13" s="1"/>
    </row>
    <row r="14" spans="1:15" ht="25" x14ac:dyDescent="0.35">
      <c r="B14" s="1" t="s">
        <v>52</v>
      </c>
      <c r="C14" s="10">
        <v>0</v>
      </c>
      <c r="D14" s="11" t="s">
        <v>120</v>
      </c>
      <c r="E14" s="14" t="s">
        <v>53</v>
      </c>
      <c r="F14" s="12">
        <v>42861.979166666664</v>
      </c>
      <c r="G14" s="12">
        <v>42861.979166666664</v>
      </c>
      <c r="H14" s="1"/>
      <c r="I14" s="1" t="s">
        <v>24</v>
      </c>
      <c r="J14" s="1" t="s">
        <v>35</v>
      </c>
      <c r="K14" s="1" t="s">
        <v>19</v>
      </c>
      <c r="M14" s="3"/>
      <c r="N14" s="3"/>
      <c r="O14" s="1"/>
    </row>
    <row r="15" spans="1:15" ht="50" x14ac:dyDescent="0.35">
      <c r="B15" s="1" t="s">
        <v>54</v>
      </c>
      <c r="C15" s="10">
        <v>0</v>
      </c>
      <c r="D15" s="11" t="s">
        <v>131</v>
      </c>
      <c r="E15" s="14" t="s">
        <v>53</v>
      </c>
      <c r="F15" s="12">
        <v>42861.979166666664</v>
      </c>
      <c r="G15" s="12">
        <v>42861.979166666664</v>
      </c>
      <c r="H15" s="18"/>
      <c r="I15" s="1" t="s">
        <v>24</v>
      </c>
      <c r="J15" s="1" t="s">
        <v>35</v>
      </c>
      <c r="K15" s="1" t="s">
        <v>19</v>
      </c>
      <c r="L15" s="18"/>
      <c r="M15" s="3">
        <f>Table139[[#This Row],[Start Date/Time  (Local Cust Time)]]+(O$1/24)</f>
        <v>42862.270833333328</v>
      </c>
      <c r="N15" s="3">
        <f>Table139[[#This Row],[Finish Date/ Time (Local Cust Time)]]+(O$1/24)</f>
        <v>42862.270833333328</v>
      </c>
      <c r="O15" s="1"/>
    </row>
    <row r="16" spans="1:15" ht="25" x14ac:dyDescent="0.35">
      <c r="A16" s="16" t="s">
        <v>43</v>
      </c>
      <c r="B16" s="1" t="s">
        <v>55</v>
      </c>
      <c r="C16" s="10">
        <v>0</v>
      </c>
      <c r="D16" s="11" t="s">
        <v>121</v>
      </c>
      <c r="E16" s="14" t="s">
        <v>6</v>
      </c>
      <c r="F16" s="19">
        <v>42861.979166666664</v>
      </c>
      <c r="G16" s="19">
        <v>42861.979166666664</v>
      </c>
      <c r="H16" s="18"/>
      <c r="I16" s="1" t="s">
        <v>24</v>
      </c>
      <c r="J16" s="1" t="s">
        <v>35</v>
      </c>
      <c r="K16" s="1" t="s">
        <v>19</v>
      </c>
      <c r="L16" s="18"/>
      <c r="M16" s="3">
        <f>Table139[[#This Row],[Start Date/Time  (Local Cust Time)]]+(O$1/24)</f>
        <v>42862.270833333328</v>
      </c>
      <c r="N16" s="3">
        <f>Table139[[#This Row],[Finish Date/ Time (Local Cust Time)]]+(O$1/24)</f>
        <v>42862.270833333328</v>
      </c>
      <c r="O16" s="1"/>
    </row>
    <row r="17" spans="1:15" ht="25" x14ac:dyDescent="0.35">
      <c r="B17" s="1" t="s">
        <v>57</v>
      </c>
      <c r="C17" s="10">
        <v>0</v>
      </c>
      <c r="D17" s="11" t="s">
        <v>56</v>
      </c>
      <c r="E17" s="15" t="s">
        <v>8</v>
      </c>
      <c r="F17" s="12">
        <v>42862</v>
      </c>
      <c r="G17" s="12">
        <v>42862</v>
      </c>
      <c r="H17" s="1"/>
      <c r="I17" s="1" t="s">
        <v>24</v>
      </c>
      <c r="J17" s="1" t="s">
        <v>35</v>
      </c>
      <c r="K17" s="1" t="s">
        <v>48</v>
      </c>
      <c r="M17" s="3"/>
      <c r="N17" s="3"/>
      <c r="O17" s="1"/>
    </row>
    <row r="18" spans="1:15" ht="25" x14ac:dyDescent="0.35">
      <c r="B18" s="1" t="s">
        <v>59</v>
      </c>
      <c r="C18" s="10">
        <v>0</v>
      </c>
      <c r="D18" s="11" t="s">
        <v>58</v>
      </c>
      <c r="E18" s="15" t="s">
        <v>8</v>
      </c>
      <c r="F18" s="12">
        <v>42862</v>
      </c>
      <c r="G18" s="12">
        <v>42862</v>
      </c>
      <c r="H18" s="1"/>
      <c r="I18" s="1" t="s">
        <v>24</v>
      </c>
      <c r="J18" s="1" t="s">
        <v>35</v>
      </c>
      <c r="K18" s="1" t="s">
        <v>48</v>
      </c>
      <c r="M18" s="3"/>
      <c r="N18" s="3"/>
      <c r="O18" s="1"/>
    </row>
    <row r="19" spans="1:15" ht="25" x14ac:dyDescent="0.35">
      <c r="B19" s="1" t="s">
        <v>61</v>
      </c>
      <c r="C19" s="10">
        <v>0</v>
      </c>
      <c r="D19" s="11" t="s">
        <v>60</v>
      </c>
      <c r="E19" s="15" t="s">
        <v>8</v>
      </c>
      <c r="F19" s="12">
        <v>42862</v>
      </c>
      <c r="G19" s="12">
        <v>42862</v>
      </c>
      <c r="H19" s="1"/>
      <c r="I19" s="1" t="s">
        <v>24</v>
      </c>
      <c r="J19" s="1" t="s">
        <v>35</v>
      </c>
      <c r="K19" s="1" t="s">
        <v>48</v>
      </c>
      <c r="M19" s="3"/>
      <c r="N19" s="3"/>
      <c r="O19" s="1"/>
    </row>
    <row r="20" spans="1:15" ht="37.5" x14ac:dyDescent="0.35">
      <c r="B20" s="1" t="s">
        <v>62</v>
      </c>
      <c r="C20" s="10">
        <v>0</v>
      </c>
      <c r="D20" s="11" t="s">
        <v>63</v>
      </c>
      <c r="E20" s="1" t="s">
        <v>6</v>
      </c>
      <c r="F20" s="12">
        <v>42861</v>
      </c>
      <c r="G20" s="12">
        <v>42891</v>
      </c>
      <c r="H20" s="1"/>
      <c r="I20" s="1" t="s">
        <v>24</v>
      </c>
      <c r="J20" s="1" t="s">
        <v>35</v>
      </c>
      <c r="K20" s="1" t="s">
        <v>19</v>
      </c>
      <c r="M20" s="3"/>
      <c r="N20" s="3"/>
      <c r="O20" s="1"/>
    </row>
    <row r="21" spans="1:15" s="4" customFormat="1" ht="13" x14ac:dyDescent="0.35">
      <c r="B21" s="4">
        <v>3.1</v>
      </c>
      <c r="C21" s="5">
        <v>0</v>
      </c>
      <c r="D21" s="9" t="s">
        <v>9</v>
      </c>
      <c r="F21" s="7"/>
      <c r="G21" s="7"/>
      <c r="I21" s="1"/>
      <c r="M21" s="3"/>
      <c r="N21" s="7"/>
      <c r="O21" s="1"/>
    </row>
    <row r="22" spans="1:15" ht="62.5" x14ac:dyDescent="0.35">
      <c r="A22" s="13" t="s">
        <v>43</v>
      </c>
      <c r="B22" s="1" t="s">
        <v>64</v>
      </c>
      <c r="C22" s="10">
        <v>0</v>
      </c>
      <c r="D22" s="11" t="s">
        <v>140</v>
      </c>
      <c r="E22" s="15" t="s">
        <v>141</v>
      </c>
      <c r="F22" s="12">
        <v>42862</v>
      </c>
      <c r="G22" s="12">
        <v>42887</v>
      </c>
      <c r="H22" s="1"/>
      <c r="I22" s="1" t="s">
        <v>24</v>
      </c>
      <c r="J22" s="1" t="s">
        <v>35</v>
      </c>
      <c r="K22" s="1" t="s">
        <v>48</v>
      </c>
      <c r="M22" s="3"/>
      <c r="N22" s="3"/>
      <c r="O22" s="1"/>
    </row>
    <row r="23" spans="1:15" ht="25" x14ac:dyDescent="0.35">
      <c r="A23" s="13" t="s">
        <v>43</v>
      </c>
      <c r="B23" s="1" t="s">
        <v>65</v>
      </c>
      <c r="C23" s="10">
        <v>0</v>
      </c>
      <c r="D23" s="11" t="s">
        <v>66</v>
      </c>
      <c r="E23" s="15" t="s">
        <v>67</v>
      </c>
      <c r="F23" s="3">
        <v>42887</v>
      </c>
      <c r="G23" s="3">
        <v>42890</v>
      </c>
      <c r="H23" s="1"/>
      <c r="I23" s="1" t="s">
        <v>24</v>
      </c>
      <c r="J23" s="1" t="s">
        <v>35</v>
      </c>
      <c r="K23" s="1" t="s">
        <v>68</v>
      </c>
      <c r="M23" s="3">
        <f>Table139[[#This Row],[Start Date/Time  (Local Cust Time)]]+(O$1/24)</f>
        <v>42887.291666666664</v>
      </c>
      <c r="N23" s="3">
        <f>Table139[[#This Row],[Finish Date/ Time (Local Cust Time)]]+(O$1/24)</f>
        <v>42890.291666666664</v>
      </c>
      <c r="O23" s="1"/>
    </row>
    <row r="24" spans="1:15" ht="25" x14ac:dyDescent="0.35">
      <c r="A24" s="13" t="s">
        <v>43</v>
      </c>
      <c r="B24" s="1" t="s">
        <v>69</v>
      </c>
      <c r="C24" s="10">
        <v>0</v>
      </c>
      <c r="D24" s="11" t="s">
        <v>70</v>
      </c>
      <c r="E24" s="15" t="s">
        <v>51</v>
      </c>
      <c r="F24" s="3">
        <v>42891</v>
      </c>
      <c r="G24" s="3">
        <v>42891.416666666664</v>
      </c>
      <c r="H24" s="1"/>
      <c r="I24" s="1" t="s">
        <v>24</v>
      </c>
      <c r="J24" s="1" t="s">
        <v>35</v>
      </c>
      <c r="K24" s="1" t="s">
        <v>48</v>
      </c>
      <c r="M24" s="3">
        <f>Table139[[#This Row],[Start Date/Time  (Local Cust Time)]]+(O$1/24)</f>
        <v>42891.291666666664</v>
      </c>
      <c r="N24" s="3">
        <f>Table139[[#This Row],[Finish Date/ Time (Local Cust Time)]]+(O$1/24)</f>
        <v>42891.708333333328</v>
      </c>
      <c r="O24" s="1"/>
    </row>
    <row r="25" spans="1:15" ht="25" x14ac:dyDescent="0.35">
      <c r="B25" s="1" t="s">
        <v>71</v>
      </c>
      <c r="C25" s="10">
        <v>0</v>
      </c>
      <c r="D25" s="11" t="s">
        <v>72</v>
      </c>
      <c r="E25" s="1" t="s">
        <v>11</v>
      </c>
      <c r="F25" s="3">
        <v>42891</v>
      </c>
      <c r="G25" s="3">
        <v>42893</v>
      </c>
      <c r="H25" s="1"/>
      <c r="I25" s="1" t="s">
        <v>24</v>
      </c>
      <c r="J25" s="1" t="s">
        <v>35</v>
      </c>
      <c r="K25" s="1" t="s">
        <v>19</v>
      </c>
      <c r="M25" s="3"/>
      <c r="N25" s="3"/>
      <c r="O25" s="1"/>
    </row>
    <row r="26" spans="1:15" ht="25" x14ac:dyDescent="0.35">
      <c r="B26" s="1" t="s">
        <v>73</v>
      </c>
      <c r="C26" s="10">
        <v>0</v>
      </c>
      <c r="D26" s="11" t="s">
        <v>74</v>
      </c>
      <c r="E26" s="1" t="s">
        <v>6</v>
      </c>
      <c r="F26" s="3">
        <v>42893.708333333336</v>
      </c>
      <c r="G26" s="3">
        <v>42893.708333333336</v>
      </c>
      <c r="H26" s="1"/>
      <c r="I26" s="1" t="s">
        <v>24</v>
      </c>
      <c r="J26" s="1" t="s">
        <v>35</v>
      </c>
      <c r="K26" s="1" t="s">
        <v>19</v>
      </c>
      <c r="M26" s="3"/>
      <c r="N26" s="3"/>
      <c r="O26" s="1"/>
    </row>
    <row r="27" spans="1:15" s="4" customFormat="1" ht="13" x14ac:dyDescent="0.35">
      <c r="B27" s="4">
        <v>4.0999999999999996</v>
      </c>
      <c r="C27" s="5">
        <v>0</v>
      </c>
      <c r="D27" s="9" t="s">
        <v>75</v>
      </c>
      <c r="F27" s="7"/>
      <c r="G27" s="7"/>
      <c r="I27" s="1"/>
      <c r="M27" s="3"/>
      <c r="N27" s="7"/>
      <c r="O27" s="1"/>
    </row>
    <row r="28" spans="1:15" ht="25" x14ac:dyDescent="0.35">
      <c r="B28" s="1" t="s">
        <v>76</v>
      </c>
      <c r="C28" s="10">
        <v>0</v>
      </c>
      <c r="D28" s="11" t="s">
        <v>77</v>
      </c>
      <c r="E28" s="1" t="s">
        <v>39</v>
      </c>
      <c r="F28" s="12" t="s">
        <v>149</v>
      </c>
      <c r="G28" s="12" t="s">
        <v>149</v>
      </c>
      <c r="H28" s="1"/>
      <c r="I28" s="1" t="s">
        <v>24</v>
      </c>
      <c r="J28" s="1" t="s">
        <v>35</v>
      </c>
      <c r="K28" s="1" t="s">
        <v>19</v>
      </c>
      <c r="M28" s="3" t="e">
        <f>Table139[[#This Row],[Start Date/Time  (Local Cust Time)]]+(O$1/24)</f>
        <v>#VALUE!</v>
      </c>
      <c r="N28" s="3" t="e">
        <f>Table139[[#This Row],[Finish Date/ Time (Local Cust Time)]]+(O$1/24)</f>
        <v>#VALUE!</v>
      </c>
      <c r="O28" s="1"/>
    </row>
    <row r="29" spans="1:15" ht="25" x14ac:dyDescent="0.35">
      <c r="B29" s="1" t="s">
        <v>78</v>
      </c>
      <c r="C29" s="10">
        <v>0</v>
      </c>
      <c r="D29" s="11" t="s">
        <v>124</v>
      </c>
      <c r="E29" s="1" t="s">
        <v>39</v>
      </c>
      <c r="F29" s="12" t="s">
        <v>149</v>
      </c>
      <c r="G29" s="12" t="s">
        <v>149</v>
      </c>
      <c r="H29" s="1"/>
      <c r="I29" s="1" t="s">
        <v>24</v>
      </c>
      <c r="J29" s="1" t="s">
        <v>35</v>
      </c>
      <c r="K29" s="1" t="s">
        <v>19</v>
      </c>
      <c r="M29" s="3" t="e">
        <f>Table139[[#This Row],[Start Date/Time  (Local Cust Time)]]+(O$1/24)</f>
        <v>#VALUE!</v>
      </c>
      <c r="N29" s="3" t="e">
        <f>Table139[[#This Row],[Finish Date/ Time (Local Cust Time)]]+(O$1/24)</f>
        <v>#VALUE!</v>
      </c>
      <c r="O29" s="1"/>
    </row>
    <row r="30" spans="1:15" ht="25" x14ac:dyDescent="0.35">
      <c r="B30" s="1" t="s">
        <v>79</v>
      </c>
      <c r="C30" s="10">
        <v>0</v>
      </c>
      <c r="D30" s="11" t="s">
        <v>122</v>
      </c>
      <c r="E30" s="1" t="s">
        <v>6</v>
      </c>
      <c r="F30" s="12" t="s">
        <v>149</v>
      </c>
      <c r="G30" s="12" t="s">
        <v>149</v>
      </c>
      <c r="H30" s="1"/>
      <c r="I30" s="1" t="s">
        <v>24</v>
      </c>
      <c r="J30" s="1" t="s">
        <v>35</v>
      </c>
      <c r="K30" s="1" t="s">
        <v>19</v>
      </c>
      <c r="M30" s="3" t="e">
        <f>Table139[[#This Row],[Start Date/Time  (Local Cust Time)]]+(O$1/24)</f>
        <v>#VALUE!</v>
      </c>
      <c r="N30" s="3" t="e">
        <f>Table139[[#This Row],[Finish Date/ Time (Local Cust Time)]]+(O$1/24)</f>
        <v>#VALUE!</v>
      </c>
      <c r="O30" s="1"/>
    </row>
    <row r="31" spans="1:15" ht="25" x14ac:dyDescent="0.35">
      <c r="B31" s="1" t="s">
        <v>80</v>
      </c>
      <c r="C31" s="10">
        <v>0</v>
      </c>
      <c r="D31" s="11" t="s">
        <v>81</v>
      </c>
      <c r="E31" s="1" t="s">
        <v>6</v>
      </c>
      <c r="F31" s="12" t="s">
        <v>149</v>
      </c>
      <c r="G31" s="12" t="s">
        <v>149</v>
      </c>
      <c r="H31" s="1"/>
      <c r="I31" s="1" t="s">
        <v>24</v>
      </c>
      <c r="J31" s="1" t="s">
        <v>35</v>
      </c>
      <c r="K31" s="1" t="s">
        <v>19</v>
      </c>
      <c r="M31" s="3"/>
      <c r="N31" s="3"/>
      <c r="O31" s="1"/>
    </row>
    <row r="32" spans="1:15" ht="25" x14ac:dyDescent="0.35">
      <c r="A32" s="13" t="s">
        <v>43</v>
      </c>
      <c r="B32" s="1" t="s">
        <v>82</v>
      </c>
      <c r="C32" s="10">
        <v>0</v>
      </c>
      <c r="D32" s="11" t="s">
        <v>125</v>
      </c>
      <c r="E32" s="15" t="s">
        <v>8</v>
      </c>
      <c r="F32" s="12" t="s">
        <v>149</v>
      </c>
      <c r="G32" s="12" t="s">
        <v>149</v>
      </c>
      <c r="H32" s="1"/>
      <c r="I32" s="1" t="s">
        <v>24</v>
      </c>
      <c r="J32" s="1" t="s">
        <v>35</v>
      </c>
      <c r="K32" s="1" t="s">
        <v>48</v>
      </c>
      <c r="M32" s="3" t="e">
        <f>Table139[[#This Row],[Start Date/Time  (Local Cust Time)]]+(O$1/24)</f>
        <v>#VALUE!</v>
      </c>
      <c r="N32" s="3" t="e">
        <f>Table139[[#This Row],[Finish Date/ Time (Local Cust Time)]]+(O$1/24)</f>
        <v>#VALUE!</v>
      </c>
      <c r="O32" s="1"/>
    </row>
    <row r="33" spans="2:15" ht="87.5" x14ac:dyDescent="0.35">
      <c r="B33" s="1" t="s">
        <v>85</v>
      </c>
      <c r="C33" s="10">
        <v>0</v>
      </c>
      <c r="D33" s="11" t="s">
        <v>86</v>
      </c>
      <c r="E33" s="1" t="s">
        <v>11</v>
      </c>
      <c r="F33" s="12" t="s">
        <v>149</v>
      </c>
      <c r="G33" s="12" t="s">
        <v>149</v>
      </c>
      <c r="H33" s="1"/>
      <c r="I33" s="1" t="s">
        <v>24</v>
      </c>
      <c r="J33" s="1" t="s">
        <v>35</v>
      </c>
      <c r="K33" s="1" t="s">
        <v>19</v>
      </c>
      <c r="L33" s="1" t="s">
        <v>87</v>
      </c>
      <c r="M33" s="3"/>
      <c r="N33" s="3"/>
      <c r="O33" s="1"/>
    </row>
    <row r="34" spans="2:15" ht="25" x14ac:dyDescent="0.35">
      <c r="B34" s="1" t="s">
        <v>83</v>
      </c>
      <c r="C34" s="10">
        <v>0</v>
      </c>
      <c r="D34" s="11" t="s">
        <v>84</v>
      </c>
      <c r="E34" s="1" t="s">
        <v>67</v>
      </c>
      <c r="F34" s="12" t="s">
        <v>149</v>
      </c>
      <c r="G34" s="12" t="s">
        <v>149</v>
      </c>
      <c r="H34" s="1"/>
      <c r="I34" s="1" t="s">
        <v>24</v>
      </c>
      <c r="J34" s="1" t="s">
        <v>35</v>
      </c>
      <c r="K34" s="1" t="s">
        <v>19</v>
      </c>
      <c r="M34" s="3"/>
      <c r="N34" s="3"/>
      <c r="O34" s="1"/>
    </row>
    <row r="35" spans="2:15" ht="25" x14ac:dyDescent="0.35">
      <c r="B35" s="1" t="s">
        <v>88</v>
      </c>
      <c r="C35" s="10">
        <v>0</v>
      </c>
      <c r="D35" s="11" t="s">
        <v>23</v>
      </c>
      <c r="E35" s="1" t="s">
        <v>6</v>
      </c>
      <c r="F35" s="12" t="s">
        <v>149</v>
      </c>
      <c r="G35" s="12" t="s">
        <v>149</v>
      </c>
      <c r="H35" s="1"/>
      <c r="I35" s="1" t="s">
        <v>24</v>
      </c>
      <c r="J35" s="1" t="s">
        <v>35</v>
      </c>
      <c r="K35" s="1" t="s">
        <v>19</v>
      </c>
      <c r="M35" s="3"/>
      <c r="N35" s="3"/>
      <c r="O35" s="1"/>
    </row>
    <row r="36" spans="2:15" ht="25" x14ac:dyDescent="0.35">
      <c r="B36" s="1" t="s">
        <v>89</v>
      </c>
      <c r="C36" s="10">
        <v>0</v>
      </c>
      <c r="D36" s="11" t="s">
        <v>10</v>
      </c>
      <c r="E36" s="1" t="s">
        <v>90</v>
      </c>
      <c r="F36" s="12" t="s">
        <v>149</v>
      </c>
      <c r="G36" s="12" t="s">
        <v>149</v>
      </c>
      <c r="H36" s="1"/>
      <c r="I36" s="1" t="s">
        <v>24</v>
      </c>
      <c r="J36" s="1" t="s">
        <v>35</v>
      </c>
      <c r="K36" s="1" t="s">
        <v>91</v>
      </c>
      <c r="M36" s="3"/>
      <c r="N36" s="3"/>
      <c r="O36" s="1"/>
    </row>
    <row r="37" spans="2:15" ht="25" x14ac:dyDescent="0.35">
      <c r="B37" s="1" t="s">
        <v>92</v>
      </c>
      <c r="C37" s="10">
        <v>0</v>
      </c>
      <c r="D37" s="11" t="s">
        <v>21</v>
      </c>
      <c r="E37" s="1" t="s">
        <v>90</v>
      </c>
      <c r="F37" s="12" t="s">
        <v>149</v>
      </c>
      <c r="G37" s="12" t="s">
        <v>149</v>
      </c>
      <c r="H37" s="1"/>
      <c r="I37" s="1" t="s">
        <v>24</v>
      </c>
      <c r="J37" s="1" t="s">
        <v>35</v>
      </c>
      <c r="K37" s="1" t="s">
        <v>19</v>
      </c>
      <c r="M37" s="3"/>
      <c r="N37" s="3"/>
      <c r="O37" s="1"/>
    </row>
    <row r="38" spans="2:15" ht="25" x14ac:dyDescent="0.35">
      <c r="B38" s="1" t="s">
        <v>93</v>
      </c>
      <c r="C38" s="10">
        <v>0</v>
      </c>
      <c r="D38" s="11" t="s">
        <v>94</v>
      </c>
      <c r="E38" s="1" t="s">
        <v>6</v>
      </c>
      <c r="F38" s="12">
        <v>42891.708333333336</v>
      </c>
      <c r="G38" s="12">
        <v>42891.708333333336</v>
      </c>
      <c r="H38" s="1"/>
      <c r="I38" s="1" t="s">
        <v>24</v>
      </c>
      <c r="J38" s="1" t="s">
        <v>35</v>
      </c>
      <c r="K38" s="1" t="s">
        <v>91</v>
      </c>
      <c r="M38" s="3"/>
      <c r="N38" s="3"/>
      <c r="O38" s="1"/>
    </row>
    <row r="39" spans="2:15" ht="25" x14ac:dyDescent="0.35">
      <c r="B39" s="1" t="s">
        <v>95</v>
      </c>
      <c r="C39" s="10">
        <v>0</v>
      </c>
      <c r="D39" s="11" t="s">
        <v>96</v>
      </c>
      <c r="E39" s="1" t="s">
        <v>6</v>
      </c>
      <c r="F39" s="12">
        <v>42891.75</v>
      </c>
      <c r="G39" s="12">
        <v>42891.75</v>
      </c>
      <c r="H39" s="1"/>
      <c r="I39" s="1" t="s">
        <v>24</v>
      </c>
      <c r="J39" s="1" t="s">
        <v>35</v>
      </c>
      <c r="K39" s="1" t="s">
        <v>19</v>
      </c>
      <c r="M39" s="3"/>
      <c r="N39" s="3"/>
      <c r="O39" s="1"/>
    </row>
    <row r="40" spans="2:15" s="4" customFormat="1" ht="13" x14ac:dyDescent="0.35">
      <c r="B40" s="4">
        <v>5.0999999999999996</v>
      </c>
      <c r="C40" s="5">
        <v>0</v>
      </c>
      <c r="D40" s="20" t="s">
        <v>97</v>
      </c>
      <c r="F40" s="7"/>
      <c r="G40" s="7"/>
      <c r="I40" s="1"/>
      <c r="M40" s="3"/>
      <c r="N40" s="7"/>
      <c r="O40" s="1"/>
    </row>
    <row r="41" spans="2:15" ht="87.5" x14ac:dyDescent="0.35">
      <c r="B41" s="1" t="s">
        <v>98</v>
      </c>
      <c r="C41" s="10">
        <v>0</v>
      </c>
      <c r="D41" s="11" t="s">
        <v>129</v>
      </c>
      <c r="E41" s="1" t="s">
        <v>6</v>
      </c>
      <c r="F41" s="12">
        <v>42856</v>
      </c>
      <c r="G41" s="12">
        <v>42856</v>
      </c>
      <c r="H41" s="1"/>
      <c r="I41" s="1" t="s">
        <v>24</v>
      </c>
      <c r="J41" s="1" t="s">
        <v>35</v>
      </c>
      <c r="K41" s="1" t="s">
        <v>91</v>
      </c>
      <c r="L41" s="1" t="s">
        <v>130</v>
      </c>
      <c r="M41" s="3"/>
      <c r="N41" s="3"/>
      <c r="O41" s="1"/>
    </row>
    <row r="42" spans="2:15" ht="25" x14ac:dyDescent="0.35">
      <c r="B42" s="1" t="s">
        <v>100</v>
      </c>
      <c r="C42" s="10">
        <v>0</v>
      </c>
      <c r="D42" s="11" t="s">
        <v>143</v>
      </c>
      <c r="E42" s="1" t="s">
        <v>142</v>
      </c>
      <c r="F42" s="12">
        <v>42870</v>
      </c>
      <c r="G42" s="12">
        <v>42877</v>
      </c>
      <c r="H42" s="1"/>
      <c r="I42" s="1" t="s">
        <v>24</v>
      </c>
      <c r="J42" s="1" t="s">
        <v>35</v>
      </c>
      <c r="K42" s="1" t="s">
        <v>91</v>
      </c>
      <c r="M42" s="3"/>
      <c r="N42" s="3"/>
      <c r="O42" s="1"/>
    </row>
    <row r="43" spans="2:15" ht="25" x14ac:dyDescent="0.35">
      <c r="B43" s="1" t="s">
        <v>101</v>
      </c>
      <c r="C43" s="10">
        <v>0</v>
      </c>
      <c r="D43" s="11" t="s">
        <v>134</v>
      </c>
      <c r="E43" s="1" t="s">
        <v>99</v>
      </c>
      <c r="F43" s="12">
        <v>42891</v>
      </c>
      <c r="G43" s="12">
        <v>42891</v>
      </c>
      <c r="H43" s="1" t="s">
        <v>69</v>
      </c>
      <c r="I43" s="1" t="s">
        <v>24</v>
      </c>
      <c r="J43" s="1" t="s">
        <v>35</v>
      </c>
      <c r="K43" s="1" t="s">
        <v>91</v>
      </c>
      <c r="M43" s="3"/>
      <c r="N43" s="3"/>
      <c r="O43" s="1"/>
    </row>
    <row r="44" spans="2:15" ht="25" x14ac:dyDescent="0.35">
      <c r="B44" s="1" t="s">
        <v>102</v>
      </c>
      <c r="C44" s="10">
        <v>0</v>
      </c>
      <c r="D44" s="11" t="s">
        <v>12</v>
      </c>
      <c r="E44" s="1" t="s">
        <v>99</v>
      </c>
      <c r="F44" s="12">
        <v>42891</v>
      </c>
      <c r="G44" s="12">
        <v>42891</v>
      </c>
      <c r="H44" s="1"/>
      <c r="I44" s="1" t="s">
        <v>24</v>
      </c>
      <c r="J44" s="1" t="s">
        <v>35</v>
      </c>
      <c r="K44" s="1" t="s">
        <v>91</v>
      </c>
      <c r="M44" s="3"/>
      <c r="N44" s="3"/>
      <c r="O44" s="1"/>
    </row>
    <row r="45" spans="2:15" ht="25" x14ac:dyDescent="0.35">
      <c r="B45" s="1" t="s">
        <v>104</v>
      </c>
      <c r="C45" s="10">
        <v>0</v>
      </c>
      <c r="D45" s="11" t="s">
        <v>13</v>
      </c>
      <c r="E45" s="1" t="s">
        <v>8</v>
      </c>
      <c r="F45" s="12">
        <v>42891</v>
      </c>
      <c r="G45" s="12">
        <v>42891</v>
      </c>
      <c r="H45" s="1"/>
      <c r="I45" s="1" t="s">
        <v>24</v>
      </c>
      <c r="J45" s="1" t="s">
        <v>35</v>
      </c>
      <c r="K45" s="1" t="s">
        <v>91</v>
      </c>
      <c r="M45" s="3"/>
      <c r="N45" s="3"/>
      <c r="O45" s="1"/>
    </row>
    <row r="46" spans="2:15" ht="25" x14ac:dyDescent="0.35">
      <c r="B46" s="1" t="s">
        <v>105</v>
      </c>
      <c r="C46" s="10">
        <v>0</v>
      </c>
      <c r="D46" s="11" t="s">
        <v>103</v>
      </c>
      <c r="E46" s="1" t="s">
        <v>8</v>
      </c>
      <c r="F46" s="12">
        <v>42891</v>
      </c>
      <c r="G46" s="12">
        <v>42891</v>
      </c>
      <c r="H46" s="1"/>
      <c r="I46" s="1" t="s">
        <v>24</v>
      </c>
      <c r="J46" s="1" t="s">
        <v>35</v>
      </c>
      <c r="K46" s="1" t="s">
        <v>91</v>
      </c>
      <c r="M46" s="3"/>
      <c r="N46" s="3"/>
      <c r="O46" s="1"/>
    </row>
    <row r="47" spans="2:15" ht="25" x14ac:dyDescent="0.35">
      <c r="B47" s="1" t="s">
        <v>106</v>
      </c>
      <c r="C47" s="10">
        <v>0</v>
      </c>
      <c r="D47" s="11" t="s">
        <v>133</v>
      </c>
      <c r="E47" s="1" t="s">
        <v>8</v>
      </c>
      <c r="F47" s="12">
        <v>42890.333333333336</v>
      </c>
      <c r="G47" s="12">
        <v>42890</v>
      </c>
      <c r="H47" s="1"/>
      <c r="I47" s="1" t="s">
        <v>24</v>
      </c>
      <c r="J47" s="1" t="s">
        <v>35</v>
      </c>
      <c r="K47" s="1" t="s">
        <v>19</v>
      </c>
      <c r="M47" s="3"/>
      <c r="N47" s="3"/>
      <c r="O47" s="1"/>
    </row>
    <row r="48" spans="2:15" ht="25" x14ac:dyDescent="0.35">
      <c r="B48" s="1" t="s">
        <v>107</v>
      </c>
      <c r="C48" s="10">
        <v>0</v>
      </c>
      <c r="D48" s="11" t="s">
        <v>22</v>
      </c>
      <c r="E48" s="1" t="s">
        <v>6</v>
      </c>
      <c r="F48" s="12">
        <v>42890</v>
      </c>
      <c r="G48" s="12">
        <v>42890</v>
      </c>
      <c r="H48" s="1"/>
      <c r="I48" s="1" t="s">
        <v>24</v>
      </c>
      <c r="J48" s="1" t="s">
        <v>35</v>
      </c>
      <c r="K48" s="1" t="s">
        <v>91</v>
      </c>
      <c r="M48" s="3"/>
      <c r="N48" s="3"/>
      <c r="O48" s="1"/>
    </row>
    <row r="49" spans="1:15" ht="25" x14ac:dyDescent="0.35">
      <c r="B49" s="1" t="s">
        <v>108</v>
      </c>
      <c r="C49" s="10">
        <v>0</v>
      </c>
      <c r="D49" s="11" t="s">
        <v>109</v>
      </c>
      <c r="E49" s="1" t="s">
        <v>6</v>
      </c>
      <c r="F49" s="12">
        <v>42891</v>
      </c>
      <c r="G49" s="12">
        <v>42891</v>
      </c>
      <c r="H49" s="12"/>
      <c r="I49" s="1" t="s">
        <v>24</v>
      </c>
      <c r="J49" s="1" t="s">
        <v>35</v>
      </c>
      <c r="K49" s="1" t="s">
        <v>19</v>
      </c>
      <c r="M49" s="3"/>
      <c r="N49" s="3"/>
      <c r="O49" s="1"/>
    </row>
    <row r="50" spans="1:15" s="4" customFormat="1" ht="13" x14ac:dyDescent="0.35">
      <c r="B50" s="4">
        <v>6.1</v>
      </c>
      <c r="C50" s="5">
        <v>0</v>
      </c>
      <c r="D50" s="9" t="s">
        <v>14</v>
      </c>
      <c r="F50" s="7"/>
      <c r="G50" s="7"/>
      <c r="I50" s="1"/>
      <c r="M50" s="3"/>
      <c r="N50" s="7"/>
      <c r="O50" s="1"/>
    </row>
    <row r="51" spans="1:15" ht="25" x14ac:dyDescent="0.35">
      <c r="B51" s="1" t="s">
        <v>110</v>
      </c>
      <c r="C51" s="10">
        <v>0</v>
      </c>
      <c r="D51" s="11" t="s">
        <v>144</v>
      </c>
      <c r="E51" s="1" t="s">
        <v>6</v>
      </c>
      <c r="F51" s="12">
        <v>42892</v>
      </c>
      <c r="G51" s="12">
        <v>42892</v>
      </c>
      <c r="H51" s="1"/>
      <c r="I51" s="1" t="s">
        <v>24</v>
      </c>
      <c r="J51" s="1" t="s">
        <v>35</v>
      </c>
      <c r="K51" s="1" t="s">
        <v>91</v>
      </c>
      <c r="M51" s="3"/>
      <c r="N51" s="3"/>
      <c r="O51" s="1"/>
    </row>
    <row r="52" spans="1:15" ht="125" x14ac:dyDescent="0.35">
      <c r="B52" s="1" t="s">
        <v>111</v>
      </c>
      <c r="C52" s="10">
        <v>0</v>
      </c>
      <c r="D52" s="11" t="s">
        <v>145</v>
      </c>
      <c r="E52" s="1" t="s">
        <v>90</v>
      </c>
      <c r="F52" s="12">
        <v>42892</v>
      </c>
      <c r="G52" s="12">
        <v>42892</v>
      </c>
      <c r="H52" s="1"/>
      <c r="I52" s="1" t="s">
        <v>24</v>
      </c>
      <c r="J52" s="1" t="s">
        <v>35</v>
      </c>
      <c r="K52" s="1" t="s">
        <v>48</v>
      </c>
      <c r="L52" s="1" t="s">
        <v>127</v>
      </c>
      <c r="M52" s="3"/>
      <c r="N52" s="3"/>
      <c r="O52" s="1"/>
    </row>
    <row r="53" spans="1:15" ht="25" x14ac:dyDescent="0.35">
      <c r="B53" s="1" t="s">
        <v>112</v>
      </c>
      <c r="C53" s="10">
        <v>0</v>
      </c>
      <c r="D53" s="11" t="s">
        <v>15</v>
      </c>
      <c r="E53" s="1" t="s">
        <v>6</v>
      </c>
      <c r="F53" s="12">
        <v>42892</v>
      </c>
      <c r="G53" s="12">
        <v>42892</v>
      </c>
      <c r="H53" s="1"/>
      <c r="I53" s="1" t="s">
        <v>24</v>
      </c>
      <c r="J53" s="1" t="s">
        <v>35</v>
      </c>
      <c r="K53" s="1" t="s">
        <v>19</v>
      </c>
      <c r="M53" s="3"/>
      <c r="N53" s="3"/>
      <c r="O53" s="1"/>
    </row>
    <row r="54" spans="1:15" ht="25" x14ac:dyDescent="0.35">
      <c r="B54" s="1" t="s">
        <v>113</v>
      </c>
      <c r="C54" s="10">
        <v>0</v>
      </c>
      <c r="D54" s="11" t="s">
        <v>115</v>
      </c>
      <c r="E54" s="1" t="s">
        <v>6</v>
      </c>
      <c r="F54" s="12" t="s">
        <v>149</v>
      </c>
      <c r="G54" s="12" t="s">
        <v>149</v>
      </c>
      <c r="H54" s="1"/>
      <c r="I54" s="1" t="s">
        <v>24</v>
      </c>
      <c r="J54" s="1" t="s">
        <v>35</v>
      </c>
      <c r="K54" s="1" t="s">
        <v>19</v>
      </c>
      <c r="M54" s="3"/>
      <c r="N54" s="3"/>
      <c r="O54" s="1"/>
    </row>
    <row r="55" spans="1:15" ht="25" x14ac:dyDescent="0.35">
      <c r="B55" s="1" t="s">
        <v>114</v>
      </c>
      <c r="C55" s="10">
        <v>0</v>
      </c>
      <c r="D55" s="11" t="s">
        <v>16</v>
      </c>
      <c r="E55" s="1" t="s">
        <v>6</v>
      </c>
      <c r="F55" s="12" t="s">
        <v>149</v>
      </c>
      <c r="G55" s="12" t="s">
        <v>149</v>
      </c>
      <c r="H55" s="1"/>
      <c r="I55" s="1" t="s">
        <v>24</v>
      </c>
      <c r="J55" s="1" t="s">
        <v>35</v>
      </c>
      <c r="K55" s="1" t="s">
        <v>19</v>
      </c>
      <c r="M55" s="3"/>
      <c r="N55" s="3"/>
      <c r="O55" s="1"/>
    </row>
    <row r="56" spans="1:15" ht="37.5" x14ac:dyDescent="0.35">
      <c r="A56" s="23"/>
      <c r="B56" s="23" t="s">
        <v>116</v>
      </c>
      <c r="C56" s="10">
        <v>0</v>
      </c>
      <c r="D56" s="11" t="s">
        <v>137</v>
      </c>
      <c r="E56" s="23" t="s">
        <v>135</v>
      </c>
      <c r="F56" s="12" t="s">
        <v>149</v>
      </c>
      <c r="G56" s="12" t="s">
        <v>149</v>
      </c>
      <c r="H56" s="23"/>
      <c r="I56" s="23" t="s">
        <v>24</v>
      </c>
      <c r="J56" s="1" t="s">
        <v>35</v>
      </c>
      <c r="K56" s="1" t="s">
        <v>19</v>
      </c>
      <c r="L56" s="23"/>
      <c r="M56" s="24"/>
      <c r="N56" s="25"/>
      <c r="O56" s="23"/>
    </row>
    <row r="57" spans="1:15" ht="25" x14ac:dyDescent="0.35">
      <c r="A57" s="23"/>
      <c r="B57" s="23" t="s">
        <v>136</v>
      </c>
      <c r="C57" s="10">
        <v>0</v>
      </c>
      <c r="D57" s="11" t="s">
        <v>138</v>
      </c>
      <c r="E57" s="23" t="s">
        <v>135</v>
      </c>
      <c r="F57" s="12" t="s">
        <v>149</v>
      </c>
      <c r="G57" s="12" t="s">
        <v>149</v>
      </c>
      <c r="H57" s="23"/>
      <c r="I57" s="23" t="s">
        <v>24</v>
      </c>
      <c r="J57" s="1" t="s">
        <v>35</v>
      </c>
      <c r="K57" s="1" t="s">
        <v>19</v>
      </c>
      <c r="L57" s="23"/>
      <c r="M57" s="24"/>
      <c r="N57" s="25"/>
      <c r="O57" s="23"/>
    </row>
    <row r="58" spans="1:15" ht="25" x14ac:dyDescent="0.35">
      <c r="B58" s="1" t="s">
        <v>139</v>
      </c>
      <c r="C58" s="10">
        <v>0</v>
      </c>
      <c r="D58" s="11" t="s">
        <v>126</v>
      </c>
      <c r="E58" s="1" t="s">
        <v>6</v>
      </c>
      <c r="F58" s="12">
        <v>42892</v>
      </c>
      <c r="G58" s="12">
        <v>42892</v>
      </c>
      <c r="H58" s="1"/>
      <c r="I58" s="1" t="s">
        <v>24</v>
      </c>
      <c r="J58" s="1" t="s">
        <v>35</v>
      </c>
      <c r="K58" s="1" t="s">
        <v>91</v>
      </c>
      <c r="M58" s="3"/>
      <c r="N58" s="3"/>
      <c r="O58" s="1"/>
    </row>
    <row r="59" spans="1:15" s="4" customFormat="1" ht="13" x14ac:dyDescent="0.35">
      <c r="A59" s="1"/>
      <c r="B59" s="1"/>
      <c r="C59" s="5"/>
      <c r="D59" s="21"/>
      <c r="F59" s="6"/>
      <c r="G59" s="6"/>
      <c r="I59" s="1"/>
      <c r="M59" s="3"/>
      <c r="N59" s="7"/>
      <c r="O59" s="1"/>
    </row>
    <row r="60" spans="1:15" ht="12.5" x14ac:dyDescent="0.35">
      <c r="C60" s="10"/>
      <c r="D60" s="11"/>
      <c r="F60" s="2"/>
      <c r="G60" s="3"/>
      <c r="H60" s="1"/>
      <c r="I60" s="1"/>
      <c r="M60" s="3"/>
      <c r="N60" s="3"/>
      <c r="O60" s="1"/>
    </row>
    <row r="61" spans="1:15" ht="12.5" x14ac:dyDescent="0.35">
      <c r="C61" s="10"/>
      <c r="D61" s="11"/>
      <c r="F61" s="2"/>
      <c r="G61" s="3"/>
      <c r="H61" s="1"/>
      <c r="I61" s="1"/>
      <c r="M61" s="3"/>
      <c r="N61" s="3"/>
      <c r="O61" s="1"/>
    </row>
  </sheetData>
  <sheetProtection formatCells="0" formatColumns="0" formatRows="0" insertColumns="0" insertRows="0" sort="0" autoFilter="0"/>
  <pageMargins left="0.25" right="0.25" top="0.75" bottom="0.75" header="0.3" footer="0.3"/>
  <pageSetup scale="64" fitToHeight="0" orientation="landscape" r:id="rId1"/>
  <headerFooter>
    <oddHeader>&amp;CAlma Cutover Schedule</oddHeader>
    <oddFooter>&amp;CLast modified: 18/01/13</oddFooter>
  </headerFooter>
  <legacy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opLeftCell="B4" zoomScaleNormal="100" workbookViewId="0">
      <selection activeCell="B1" sqref="B1"/>
    </sheetView>
  </sheetViews>
  <sheetFormatPr defaultColWidth="9.1796875" defaultRowHeight="14.5" x14ac:dyDescent="0.35"/>
  <cols>
    <col min="1" max="1" width="16.81640625" style="1" hidden="1" customWidth="1"/>
    <col min="2" max="2" width="9.1796875" style="1"/>
    <col min="3" max="3" width="9.54296875" style="22" customWidth="1"/>
    <col min="4" max="4" width="54.54296875" style="1" customWidth="1"/>
    <col min="5" max="5" width="11" style="1" bestFit="1" customWidth="1"/>
    <col min="6" max="6" width="15" style="1" customWidth="1"/>
    <col min="7" max="7" width="14.453125" style="2" customWidth="1"/>
    <col min="8" max="8" width="9" customWidth="1"/>
    <col min="9" max="9" width="13.81640625" style="3" customWidth="1"/>
    <col min="10" max="10" width="12.81640625" style="1" customWidth="1"/>
    <col min="11" max="11" width="14" style="1" customWidth="1"/>
    <col min="12" max="12" width="15" style="1" customWidth="1"/>
    <col min="13" max="13" width="14.54296875" style="1" customWidth="1"/>
    <col min="14" max="14" width="15.7265625" style="1" customWidth="1"/>
    <col min="15" max="15" width="0.1796875" style="2" hidden="1" customWidth="1"/>
    <col min="16" max="16" width="36" style="1" customWidth="1"/>
    <col min="17" max="16384" width="9.1796875" style="1"/>
  </cols>
  <sheetData>
    <row r="1" spans="1:15" ht="37.5" x14ac:dyDescent="0.35">
      <c r="A1" s="1" t="s">
        <v>25</v>
      </c>
      <c r="B1" s="1" t="s">
        <v>26</v>
      </c>
      <c r="C1" s="1" t="s">
        <v>0</v>
      </c>
      <c r="D1" s="1" t="s">
        <v>1</v>
      </c>
      <c r="E1" s="1" t="s">
        <v>2</v>
      </c>
      <c r="F1" s="2" t="s">
        <v>27</v>
      </c>
      <c r="G1" s="3" t="s">
        <v>28</v>
      </c>
      <c r="H1" s="1" t="s">
        <v>29</v>
      </c>
      <c r="I1" s="1" t="s">
        <v>20</v>
      </c>
      <c r="J1" s="1" t="s">
        <v>17</v>
      </c>
      <c r="K1" s="1" t="s">
        <v>18</v>
      </c>
      <c r="L1" s="1" t="s">
        <v>3</v>
      </c>
      <c r="M1" s="3" t="s">
        <v>30</v>
      </c>
      <c r="N1" s="3" t="s">
        <v>31</v>
      </c>
      <c r="O1" s="1" t="s">
        <v>32</v>
      </c>
    </row>
    <row r="2" spans="1:15" s="4" customFormat="1" ht="13" x14ac:dyDescent="0.35">
      <c r="C2" s="5">
        <v>0</v>
      </c>
      <c r="D2" s="4" t="s">
        <v>117</v>
      </c>
      <c r="F2" s="6"/>
      <c r="G2" s="7"/>
      <c r="M2" s="8"/>
      <c r="N2" s="7"/>
      <c r="O2" s="1"/>
    </row>
    <row r="3" spans="1:15" s="4" customFormat="1" ht="13" x14ac:dyDescent="0.35">
      <c r="B3" s="4" t="s">
        <v>4</v>
      </c>
      <c r="C3" s="5">
        <v>0</v>
      </c>
      <c r="D3" s="9" t="s">
        <v>33</v>
      </c>
      <c r="F3" s="6"/>
      <c r="G3" s="7"/>
      <c r="M3" s="8"/>
      <c r="N3" s="7"/>
      <c r="O3" s="1"/>
    </row>
    <row r="4" spans="1:15" ht="100" x14ac:dyDescent="0.35">
      <c r="B4" s="1" t="s">
        <v>5</v>
      </c>
      <c r="C4" s="10">
        <v>0</v>
      </c>
      <c r="D4" s="11" t="s">
        <v>132</v>
      </c>
      <c r="E4" s="1" t="s">
        <v>8</v>
      </c>
      <c r="F4" s="12">
        <v>42856</v>
      </c>
      <c r="G4" s="12">
        <v>42856</v>
      </c>
      <c r="H4" s="1" t="s">
        <v>34</v>
      </c>
      <c r="I4" s="1" t="s">
        <v>24</v>
      </c>
      <c r="J4" s="1" t="s">
        <v>35</v>
      </c>
      <c r="K4" s="1" t="s">
        <v>19</v>
      </c>
      <c r="M4" s="3"/>
      <c r="N4" s="3"/>
      <c r="O4" s="1"/>
    </row>
    <row r="5" spans="1:15" ht="37.5" x14ac:dyDescent="0.35">
      <c r="B5" s="1" t="s">
        <v>7</v>
      </c>
      <c r="C5" s="10">
        <v>0</v>
      </c>
      <c r="D5" s="11" t="s">
        <v>118</v>
      </c>
      <c r="E5" s="1" t="s">
        <v>8</v>
      </c>
      <c r="F5" s="12">
        <v>42868</v>
      </c>
      <c r="G5" s="12">
        <v>42868</v>
      </c>
      <c r="H5" s="1"/>
      <c r="I5" s="1" t="s">
        <v>24</v>
      </c>
      <c r="J5" s="1" t="s">
        <v>35</v>
      </c>
      <c r="K5" s="1" t="s">
        <v>19</v>
      </c>
      <c r="M5" s="3"/>
      <c r="N5" s="3"/>
      <c r="O5" s="1"/>
    </row>
    <row r="6" spans="1:15" s="4" customFormat="1" ht="13" x14ac:dyDescent="0.35">
      <c r="B6" s="4">
        <v>2.1</v>
      </c>
      <c r="C6" s="5">
        <v>0</v>
      </c>
      <c r="D6" s="9" t="s">
        <v>36</v>
      </c>
      <c r="F6" s="6"/>
      <c r="G6" s="7"/>
      <c r="I6" s="1"/>
      <c r="M6" s="3"/>
      <c r="N6" s="7"/>
      <c r="O6" s="1"/>
    </row>
    <row r="7" spans="1:15" ht="25" x14ac:dyDescent="0.35">
      <c r="B7" s="1" t="s">
        <v>37</v>
      </c>
      <c r="C7" s="10">
        <v>0</v>
      </c>
      <c r="D7" s="11" t="s">
        <v>38</v>
      </c>
      <c r="E7" s="1" t="s">
        <v>39</v>
      </c>
      <c r="F7" s="3">
        <v>42868.791666666664</v>
      </c>
      <c r="G7" s="3">
        <v>42868.875</v>
      </c>
      <c r="H7" s="1"/>
      <c r="I7" s="1" t="s">
        <v>24</v>
      </c>
      <c r="J7" s="1" t="s">
        <v>35</v>
      </c>
      <c r="K7" s="1" t="s">
        <v>19</v>
      </c>
      <c r="M7" s="3">
        <f>Table13[[#This Row],[Start Date/Time  (Local Cust Time)]]+(O$1/24)</f>
        <v>42869.083333333328</v>
      </c>
      <c r="N7" s="3">
        <f>Table13[[#This Row],[Finish Date/ Time (Local Cust Time)]]+(O$1/24)</f>
        <v>42869.166666666664</v>
      </c>
      <c r="O7" s="1"/>
    </row>
    <row r="8" spans="1:15" ht="25" x14ac:dyDescent="0.35">
      <c r="B8" s="1" t="s">
        <v>40</v>
      </c>
      <c r="C8" s="10">
        <v>0</v>
      </c>
      <c r="D8" s="11" t="s">
        <v>41</v>
      </c>
      <c r="E8" s="1" t="s">
        <v>39</v>
      </c>
      <c r="F8" s="3">
        <v>42868.791666666664</v>
      </c>
      <c r="G8" s="3">
        <v>42868.875</v>
      </c>
      <c r="H8" s="1"/>
      <c r="I8" s="1" t="s">
        <v>24</v>
      </c>
      <c r="J8" s="1" t="s">
        <v>35</v>
      </c>
      <c r="K8" s="1" t="s">
        <v>19</v>
      </c>
      <c r="M8" s="3">
        <f>Table13[[#This Row],[Start Date/Time  (Local Cust Time)]]+(O$1/24)</f>
        <v>42869.083333333328</v>
      </c>
      <c r="N8" s="3">
        <f>Table13[[#This Row],[Finish Date/ Time (Local Cust Time)]]+(O$1/24)</f>
        <v>42869.166666666664</v>
      </c>
      <c r="O8" s="1"/>
    </row>
    <row r="9" spans="1:15" ht="50.5" x14ac:dyDescent="0.35">
      <c r="A9" s="13" t="s">
        <v>43</v>
      </c>
      <c r="B9" s="1" t="s">
        <v>42</v>
      </c>
      <c r="C9" s="10">
        <v>0</v>
      </c>
      <c r="D9" s="11" t="s">
        <v>146</v>
      </c>
      <c r="E9" s="1" t="s">
        <v>6</v>
      </c>
      <c r="F9" s="3">
        <v>42868.895833333336</v>
      </c>
      <c r="G9" s="3">
        <v>42868.895833333336</v>
      </c>
      <c r="H9" s="1"/>
      <c r="I9" s="1" t="s">
        <v>24</v>
      </c>
      <c r="J9" s="1" t="s">
        <v>35</v>
      </c>
      <c r="K9" s="1" t="s">
        <v>45</v>
      </c>
      <c r="M9" s="3">
        <f>Table13[[#This Row],[Start Date/Time  (Local Cust Time)]]+(O$1/24)</f>
        <v>42869.1875</v>
      </c>
      <c r="N9" s="3">
        <f>Table13[[#This Row],[Finish Date/ Time (Local Cust Time)]]+(O$1/24)</f>
        <v>42869.1875</v>
      </c>
      <c r="O9" s="1"/>
    </row>
    <row r="10" spans="1:15" ht="25" x14ac:dyDescent="0.35">
      <c r="A10" s="14"/>
      <c r="B10" s="1" t="s">
        <v>44</v>
      </c>
      <c r="C10" s="10">
        <v>0</v>
      </c>
      <c r="D10" s="11" t="s">
        <v>47</v>
      </c>
      <c r="E10" s="15" t="s">
        <v>8</v>
      </c>
      <c r="F10" s="12">
        <v>42869</v>
      </c>
      <c r="G10" s="12">
        <v>42869</v>
      </c>
      <c r="H10" s="1"/>
      <c r="I10" s="1" t="s">
        <v>24</v>
      </c>
      <c r="J10" s="1" t="s">
        <v>35</v>
      </c>
      <c r="K10" s="1" t="s">
        <v>48</v>
      </c>
      <c r="M10" s="3"/>
      <c r="N10" s="3"/>
      <c r="O10" s="1"/>
    </row>
    <row r="11" spans="1:15" s="18" customFormat="1" ht="75" x14ac:dyDescent="0.35">
      <c r="A11" s="1"/>
      <c r="B11" s="1" t="s">
        <v>46</v>
      </c>
      <c r="C11" s="17">
        <v>0</v>
      </c>
      <c r="D11" s="11" t="s">
        <v>128</v>
      </c>
      <c r="E11" s="14" t="s">
        <v>6</v>
      </c>
      <c r="F11" s="12">
        <v>42868.979166666664</v>
      </c>
      <c r="G11" s="12">
        <v>42868.979166666664</v>
      </c>
      <c r="I11" s="1" t="s">
        <v>24</v>
      </c>
      <c r="J11" s="1" t="s">
        <v>35</v>
      </c>
      <c r="K11" s="1" t="s">
        <v>19</v>
      </c>
      <c r="M11" s="3">
        <f>Table13[[#This Row],[Start Date/Time  (Local Cust Time)]]+(O$1/24)</f>
        <v>42869.270833333328</v>
      </c>
      <c r="N11" s="3">
        <f>Table13[[#This Row],[Finish Date/ Time (Local Cust Time)]]+(O$1/24)</f>
        <v>42869.270833333328</v>
      </c>
      <c r="O11" s="1"/>
    </row>
    <row r="12" spans="1:15" ht="25" x14ac:dyDescent="0.35">
      <c r="B12" s="1" t="s">
        <v>49</v>
      </c>
      <c r="C12" s="10">
        <v>0</v>
      </c>
      <c r="D12" s="11" t="s">
        <v>123</v>
      </c>
      <c r="E12" s="14" t="s">
        <v>51</v>
      </c>
      <c r="F12" s="12">
        <v>42868.979166666664</v>
      </c>
      <c r="G12" s="12">
        <v>42868.979166666664</v>
      </c>
      <c r="H12" s="1"/>
      <c r="I12" s="1" t="s">
        <v>24</v>
      </c>
      <c r="J12" s="1" t="s">
        <v>35</v>
      </c>
      <c r="K12" s="1" t="s">
        <v>19</v>
      </c>
      <c r="M12" s="3"/>
      <c r="N12" s="3"/>
      <c r="O12" s="1"/>
    </row>
    <row r="13" spans="1:15" ht="25" x14ac:dyDescent="0.35">
      <c r="B13" s="1" t="s">
        <v>50</v>
      </c>
      <c r="C13" s="10">
        <v>0</v>
      </c>
      <c r="D13" s="11" t="s">
        <v>119</v>
      </c>
      <c r="E13" s="14" t="s">
        <v>53</v>
      </c>
      <c r="F13" s="12">
        <v>42868.979166666664</v>
      </c>
      <c r="G13" s="12">
        <v>42868.979166666664</v>
      </c>
      <c r="H13" s="1"/>
      <c r="I13" s="1" t="s">
        <v>24</v>
      </c>
      <c r="J13" s="1" t="s">
        <v>35</v>
      </c>
      <c r="K13" s="1" t="s">
        <v>19</v>
      </c>
      <c r="M13" s="3"/>
      <c r="N13" s="3"/>
      <c r="O13" s="1"/>
    </row>
    <row r="14" spans="1:15" ht="25" x14ac:dyDescent="0.35">
      <c r="B14" s="1" t="s">
        <v>52</v>
      </c>
      <c r="C14" s="10">
        <v>0</v>
      </c>
      <c r="D14" s="11" t="s">
        <v>120</v>
      </c>
      <c r="E14" s="14" t="s">
        <v>53</v>
      </c>
      <c r="F14" s="12">
        <v>42868.979166666664</v>
      </c>
      <c r="G14" s="12">
        <v>42868.979166666664</v>
      </c>
      <c r="H14" s="1"/>
      <c r="I14" s="1" t="s">
        <v>24</v>
      </c>
      <c r="J14" s="1" t="s">
        <v>35</v>
      </c>
      <c r="K14" s="1" t="s">
        <v>19</v>
      </c>
      <c r="M14" s="3"/>
      <c r="N14" s="3"/>
      <c r="O14" s="1"/>
    </row>
    <row r="15" spans="1:15" ht="50" x14ac:dyDescent="0.35">
      <c r="B15" s="1" t="s">
        <v>54</v>
      </c>
      <c r="C15" s="10">
        <v>0</v>
      </c>
      <c r="D15" s="11" t="s">
        <v>131</v>
      </c>
      <c r="E15" s="14" t="s">
        <v>53</v>
      </c>
      <c r="F15" s="12">
        <v>42868.979166666664</v>
      </c>
      <c r="G15" s="12">
        <v>42868.979166666664</v>
      </c>
      <c r="H15" s="18"/>
      <c r="I15" s="1" t="s">
        <v>24</v>
      </c>
      <c r="J15" s="1" t="s">
        <v>35</v>
      </c>
      <c r="K15" s="1" t="s">
        <v>19</v>
      </c>
      <c r="L15" s="18"/>
      <c r="M15" s="3">
        <f>Table13[[#This Row],[Start Date/Time  (Local Cust Time)]]+(O$1/24)</f>
        <v>42869.270833333328</v>
      </c>
      <c r="N15" s="3">
        <f>Table13[[#This Row],[Finish Date/ Time (Local Cust Time)]]+(O$1/24)</f>
        <v>42869.270833333328</v>
      </c>
      <c r="O15" s="1"/>
    </row>
    <row r="16" spans="1:15" ht="25" x14ac:dyDescent="0.35">
      <c r="A16" s="16" t="s">
        <v>43</v>
      </c>
      <c r="B16" s="1" t="s">
        <v>55</v>
      </c>
      <c r="C16" s="10">
        <v>0</v>
      </c>
      <c r="D16" s="11" t="s">
        <v>121</v>
      </c>
      <c r="E16" s="14" t="s">
        <v>6</v>
      </c>
      <c r="F16" s="19">
        <v>42868.979166666664</v>
      </c>
      <c r="G16" s="19">
        <v>42868.979166666664</v>
      </c>
      <c r="H16" s="18"/>
      <c r="I16" s="1" t="s">
        <v>24</v>
      </c>
      <c r="J16" s="1" t="s">
        <v>35</v>
      </c>
      <c r="K16" s="1" t="s">
        <v>19</v>
      </c>
      <c r="L16" s="18"/>
      <c r="M16" s="3">
        <f>Table13[[#This Row],[Start Date/Time  (Local Cust Time)]]+(O$1/24)</f>
        <v>42869.270833333328</v>
      </c>
      <c r="N16" s="3">
        <f>Table13[[#This Row],[Finish Date/ Time (Local Cust Time)]]+(O$1/24)</f>
        <v>42869.270833333328</v>
      </c>
      <c r="O16" s="1"/>
    </row>
    <row r="17" spans="1:15" ht="25" x14ac:dyDescent="0.35">
      <c r="B17" s="1" t="s">
        <v>57</v>
      </c>
      <c r="C17" s="10">
        <v>0</v>
      </c>
      <c r="D17" s="11" t="s">
        <v>56</v>
      </c>
      <c r="E17" s="15" t="s">
        <v>8</v>
      </c>
      <c r="F17" s="12">
        <v>42869</v>
      </c>
      <c r="G17" s="12">
        <v>42869</v>
      </c>
      <c r="H17" s="1"/>
      <c r="I17" s="1" t="s">
        <v>24</v>
      </c>
      <c r="J17" s="1" t="s">
        <v>35</v>
      </c>
      <c r="K17" s="1" t="s">
        <v>48</v>
      </c>
      <c r="M17" s="3"/>
      <c r="N17" s="3"/>
      <c r="O17" s="1"/>
    </row>
    <row r="18" spans="1:15" ht="25" x14ac:dyDescent="0.35">
      <c r="B18" s="1" t="s">
        <v>59</v>
      </c>
      <c r="C18" s="10">
        <v>0</v>
      </c>
      <c r="D18" s="11" t="s">
        <v>58</v>
      </c>
      <c r="E18" s="15" t="s">
        <v>8</v>
      </c>
      <c r="F18" s="12">
        <v>42869</v>
      </c>
      <c r="G18" s="12">
        <v>42869</v>
      </c>
      <c r="H18" s="1"/>
      <c r="I18" s="1" t="s">
        <v>24</v>
      </c>
      <c r="J18" s="1" t="s">
        <v>35</v>
      </c>
      <c r="K18" s="1" t="s">
        <v>48</v>
      </c>
      <c r="M18" s="3"/>
      <c r="N18" s="3"/>
      <c r="O18" s="1"/>
    </row>
    <row r="19" spans="1:15" ht="25" x14ac:dyDescent="0.35">
      <c r="B19" s="1" t="s">
        <v>61</v>
      </c>
      <c r="C19" s="10">
        <v>0</v>
      </c>
      <c r="D19" s="11" t="s">
        <v>60</v>
      </c>
      <c r="E19" s="15" t="s">
        <v>8</v>
      </c>
      <c r="F19" s="12">
        <v>42869</v>
      </c>
      <c r="G19" s="12">
        <v>42869</v>
      </c>
      <c r="H19" s="1"/>
      <c r="I19" s="1" t="s">
        <v>24</v>
      </c>
      <c r="J19" s="1" t="s">
        <v>35</v>
      </c>
      <c r="K19" s="1" t="s">
        <v>48</v>
      </c>
      <c r="M19" s="3"/>
      <c r="N19" s="3"/>
      <c r="O19" s="1"/>
    </row>
    <row r="20" spans="1:15" ht="37.5" x14ac:dyDescent="0.35">
      <c r="B20" s="1" t="s">
        <v>62</v>
      </c>
      <c r="C20" s="10">
        <v>0</v>
      </c>
      <c r="D20" s="11" t="s">
        <v>63</v>
      </c>
      <c r="E20" s="1" t="s">
        <v>6</v>
      </c>
      <c r="F20" s="12">
        <v>42868</v>
      </c>
      <c r="G20" s="12">
        <v>42898</v>
      </c>
      <c r="H20" s="1"/>
      <c r="I20" s="1" t="s">
        <v>24</v>
      </c>
      <c r="J20" s="1" t="s">
        <v>35</v>
      </c>
      <c r="K20" s="1" t="s">
        <v>19</v>
      </c>
      <c r="M20" s="3"/>
      <c r="N20" s="3"/>
      <c r="O20" s="1"/>
    </row>
    <row r="21" spans="1:15" s="4" customFormat="1" ht="13" x14ac:dyDescent="0.35">
      <c r="B21" s="4">
        <v>3.1</v>
      </c>
      <c r="C21" s="5">
        <v>0</v>
      </c>
      <c r="D21" s="9" t="s">
        <v>9</v>
      </c>
      <c r="F21" s="7"/>
      <c r="G21" s="7"/>
      <c r="I21" s="1"/>
      <c r="M21" s="3"/>
      <c r="N21" s="7"/>
      <c r="O21" s="1"/>
    </row>
    <row r="22" spans="1:15" ht="62.5" x14ac:dyDescent="0.35">
      <c r="A22" s="13" t="s">
        <v>43</v>
      </c>
      <c r="B22" s="1" t="s">
        <v>64</v>
      </c>
      <c r="C22" s="10">
        <v>0</v>
      </c>
      <c r="D22" s="11" t="s">
        <v>140</v>
      </c>
      <c r="E22" s="15" t="s">
        <v>141</v>
      </c>
      <c r="F22" s="12">
        <v>42869</v>
      </c>
      <c r="G22" s="12">
        <v>42887</v>
      </c>
      <c r="H22" s="1"/>
      <c r="I22" s="1" t="s">
        <v>24</v>
      </c>
      <c r="J22" s="1" t="s">
        <v>35</v>
      </c>
      <c r="K22" s="1" t="s">
        <v>48</v>
      </c>
      <c r="M22" s="3"/>
      <c r="N22" s="3"/>
      <c r="O22" s="1"/>
    </row>
    <row r="23" spans="1:15" ht="25" x14ac:dyDescent="0.35">
      <c r="A23" s="13" t="s">
        <v>43</v>
      </c>
      <c r="B23" s="1" t="s">
        <v>65</v>
      </c>
      <c r="C23" s="10">
        <v>0</v>
      </c>
      <c r="D23" s="11" t="s">
        <v>66</v>
      </c>
      <c r="E23" s="15" t="s">
        <v>67</v>
      </c>
      <c r="F23" s="3">
        <v>42887</v>
      </c>
      <c r="G23" s="3">
        <v>42890</v>
      </c>
      <c r="H23" s="1"/>
      <c r="I23" s="1" t="s">
        <v>24</v>
      </c>
      <c r="J23" s="1" t="s">
        <v>35</v>
      </c>
      <c r="K23" s="1" t="s">
        <v>68</v>
      </c>
      <c r="M23" s="3">
        <f>Table13[[#This Row],[Start Date/Time  (Local Cust Time)]]+(O$1/24)</f>
        <v>42887.291666666664</v>
      </c>
      <c r="N23" s="3">
        <f>Table13[[#This Row],[Finish Date/ Time (Local Cust Time)]]+(O$1/24)</f>
        <v>42890.291666666664</v>
      </c>
      <c r="O23" s="1"/>
    </row>
    <row r="24" spans="1:15" ht="25" x14ac:dyDescent="0.35">
      <c r="A24" s="13" t="s">
        <v>43</v>
      </c>
      <c r="B24" s="1" t="s">
        <v>69</v>
      </c>
      <c r="C24" s="10">
        <v>0</v>
      </c>
      <c r="D24" s="11" t="s">
        <v>70</v>
      </c>
      <c r="E24" s="15" t="s">
        <v>51</v>
      </c>
      <c r="F24" s="3">
        <v>42891</v>
      </c>
      <c r="G24" s="3">
        <v>42891.416666666664</v>
      </c>
      <c r="H24" s="1"/>
      <c r="I24" s="1" t="s">
        <v>24</v>
      </c>
      <c r="J24" s="1" t="s">
        <v>35</v>
      </c>
      <c r="K24" s="1" t="s">
        <v>48</v>
      </c>
      <c r="M24" s="3">
        <f>Table13[[#This Row],[Start Date/Time  (Local Cust Time)]]+(O$1/24)</f>
        <v>42891.291666666664</v>
      </c>
      <c r="N24" s="3">
        <f>Table13[[#This Row],[Finish Date/ Time (Local Cust Time)]]+(O$1/24)</f>
        <v>42891.708333333328</v>
      </c>
      <c r="O24" s="1"/>
    </row>
    <row r="25" spans="1:15" ht="25" x14ac:dyDescent="0.35">
      <c r="B25" s="1" t="s">
        <v>71</v>
      </c>
      <c r="C25" s="10">
        <v>0</v>
      </c>
      <c r="D25" s="11" t="s">
        <v>72</v>
      </c>
      <c r="E25" s="1" t="s">
        <v>11</v>
      </c>
      <c r="F25" s="3">
        <v>42891</v>
      </c>
      <c r="G25" s="3">
        <v>42893</v>
      </c>
      <c r="H25" s="1"/>
      <c r="I25" s="1" t="s">
        <v>24</v>
      </c>
      <c r="J25" s="1" t="s">
        <v>35</v>
      </c>
      <c r="K25" s="1" t="s">
        <v>19</v>
      </c>
      <c r="M25" s="3"/>
      <c r="N25" s="3"/>
      <c r="O25" s="1"/>
    </row>
    <row r="26" spans="1:15" ht="25" x14ac:dyDescent="0.35">
      <c r="B26" s="1" t="s">
        <v>73</v>
      </c>
      <c r="C26" s="10">
        <v>0</v>
      </c>
      <c r="D26" s="11" t="s">
        <v>74</v>
      </c>
      <c r="E26" s="1" t="s">
        <v>6</v>
      </c>
      <c r="F26" s="3">
        <v>42893.708333333336</v>
      </c>
      <c r="G26" s="3">
        <v>42893.708333333336</v>
      </c>
      <c r="H26" s="1"/>
      <c r="I26" s="1" t="s">
        <v>24</v>
      </c>
      <c r="J26" s="1" t="s">
        <v>35</v>
      </c>
      <c r="K26" s="1" t="s">
        <v>19</v>
      </c>
      <c r="M26" s="3"/>
      <c r="N26" s="3"/>
      <c r="O26" s="1"/>
    </row>
    <row r="27" spans="1:15" s="4" customFormat="1" ht="13" x14ac:dyDescent="0.35">
      <c r="B27" s="4">
        <v>4.0999999999999996</v>
      </c>
      <c r="C27" s="5">
        <v>0</v>
      </c>
      <c r="D27" s="9" t="s">
        <v>75</v>
      </c>
      <c r="F27" s="7"/>
      <c r="G27" s="7"/>
      <c r="I27" s="1"/>
      <c r="M27" s="3"/>
      <c r="N27" s="7"/>
      <c r="O27" s="1"/>
    </row>
    <row r="28" spans="1:15" ht="25" x14ac:dyDescent="0.35">
      <c r="B28" s="1" t="s">
        <v>76</v>
      </c>
      <c r="C28" s="10">
        <v>0</v>
      </c>
      <c r="D28" s="11" t="s">
        <v>77</v>
      </c>
      <c r="E28" s="1" t="s">
        <v>39</v>
      </c>
      <c r="F28" s="12">
        <v>42897.833333333336</v>
      </c>
      <c r="G28" s="12">
        <v>42897.916666666664</v>
      </c>
      <c r="H28" s="1"/>
      <c r="I28" s="1" t="s">
        <v>24</v>
      </c>
      <c r="J28" s="1" t="s">
        <v>35</v>
      </c>
      <c r="K28" s="1" t="s">
        <v>19</v>
      </c>
      <c r="M28" s="3">
        <f>Table13[[#This Row],[Start Date/Time  (Local Cust Time)]]+(O$1/24)</f>
        <v>42898.125</v>
      </c>
      <c r="N28" s="3">
        <f>Table13[[#This Row],[Finish Date/ Time (Local Cust Time)]]+(O$1/24)</f>
        <v>42898.208333333328</v>
      </c>
      <c r="O28" s="1"/>
    </row>
    <row r="29" spans="1:15" ht="25" x14ac:dyDescent="0.35">
      <c r="B29" s="1" t="s">
        <v>78</v>
      </c>
      <c r="C29" s="10">
        <v>0</v>
      </c>
      <c r="D29" s="11" t="s">
        <v>124</v>
      </c>
      <c r="E29" s="1" t="s">
        <v>39</v>
      </c>
      <c r="F29" s="3">
        <v>42897.833333333336</v>
      </c>
      <c r="G29" s="3">
        <v>42897.916666666664</v>
      </c>
      <c r="H29" s="1"/>
      <c r="I29" s="1" t="s">
        <v>24</v>
      </c>
      <c r="J29" s="1" t="s">
        <v>35</v>
      </c>
      <c r="K29" s="1" t="s">
        <v>19</v>
      </c>
      <c r="M29" s="3">
        <f>Table13[[#This Row],[Start Date/Time  (Local Cust Time)]]+(O$1/24)</f>
        <v>42898.125</v>
      </c>
      <c r="N29" s="3">
        <f>Table13[[#This Row],[Finish Date/ Time (Local Cust Time)]]+(O$1/24)</f>
        <v>42898.208333333328</v>
      </c>
      <c r="O29" s="1"/>
    </row>
    <row r="30" spans="1:15" ht="25" x14ac:dyDescent="0.35">
      <c r="B30" s="1" t="s">
        <v>79</v>
      </c>
      <c r="C30" s="10">
        <v>0</v>
      </c>
      <c r="D30" s="11" t="s">
        <v>122</v>
      </c>
      <c r="E30" s="1" t="s">
        <v>6</v>
      </c>
      <c r="F30" s="3">
        <v>42897.916666666664</v>
      </c>
      <c r="G30" s="3">
        <v>42897.916666666664</v>
      </c>
      <c r="H30" s="1"/>
      <c r="I30" s="1" t="s">
        <v>24</v>
      </c>
      <c r="J30" s="1" t="s">
        <v>35</v>
      </c>
      <c r="K30" s="1" t="s">
        <v>19</v>
      </c>
      <c r="M30" s="3">
        <f>Table13[[#This Row],[Start Date/Time  (Local Cust Time)]]+(O$1/24)</f>
        <v>42898.208333333328</v>
      </c>
      <c r="N30" s="3">
        <f>Table13[[#This Row],[Finish Date/ Time (Local Cust Time)]]+(O$1/24)</f>
        <v>42898.208333333328</v>
      </c>
      <c r="O30" s="1"/>
    </row>
    <row r="31" spans="1:15" ht="25" x14ac:dyDescent="0.35">
      <c r="B31" s="1" t="s">
        <v>80</v>
      </c>
      <c r="C31" s="10">
        <v>0</v>
      </c>
      <c r="D31" s="11" t="s">
        <v>81</v>
      </c>
      <c r="E31" s="1" t="s">
        <v>6</v>
      </c>
      <c r="F31" s="3">
        <v>42897.916666666664</v>
      </c>
      <c r="G31" s="3">
        <v>42897.916666666664</v>
      </c>
      <c r="H31" s="1"/>
      <c r="I31" s="1" t="s">
        <v>24</v>
      </c>
      <c r="J31" s="1" t="s">
        <v>35</v>
      </c>
      <c r="K31" s="1" t="s">
        <v>19</v>
      </c>
      <c r="M31" s="3"/>
      <c r="N31" s="3"/>
      <c r="O31" s="1"/>
    </row>
    <row r="32" spans="1:15" ht="25" x14ac:dyDescent="0.35">
      <c r="A32" s="13" t="s">
        <v>43</v>
      </c>
      <c r="B32" s="1" t="s">
        <v>82</v>
      </c>
      <c r="C32" s="10">
        <v>0</v>
      </c>
      <c r="D32" s="11" t="s">
        <v>125</v>
      </c>
      <c r="E32" s="15" t="s">
        <v>8</v>
      </c>
      <c r="F32" s="12">
        <v>42897.9375</v>
      </c>
      <c r="G32" s="12">
        <v>42897.9375</v>
      </c>
      <c r="H32" s="1"/>
      <c r="I32" s="1" t="s">
        <v>24</v>
      </c>
      <c r="J32" s="1" t="s">
        <v>35</v>
      </c>
      <c r="K32" s="1" t="s">
        <v>48</v>
      </c>
      <c r="M32" s="3">
        <f>Table13[[#This Row],[Start Date/Time  (Local Cust Time)]]+(O$1/24)</f>
        <v>42898.229166666664</v>
      </c>
      <c r="N32" s="3">
        <f>Table13[[#This Row],[Finish Date/ Time (Local Cust Time)]]+(O$1/24)</f>
        <v>42898.229166666664</v>
      </c>
      <c r="O32" s="1"/>
    </row>
    <row r="33" spans="2:15" ht="87.5" x14ac:dyDescent="0.35">
      <c r="B33" s="1" t="s">
        <v>85</v>
      </c>
      <c r="C33" s="10">
        <v>0</v>
      </c>
      <c r="D33" s="11" t="s">
        <v>86</v>
      </c>
      <c r="E33" s="1" t="s">
        <v>11</v>
      </c>
      <c r="F33" s="12">
        <v>42897.833333333336</v>
      </c>
      <c r="G33" s="12">
        <v>42899.333333333336</v>
      </c>
      <c r="H33" s="1"/>
      <c r="I33" s="1" t="s">
        <v>24</v>
      </c>
      <c r="J33" s="1" t="s">
        <v>35</v>
      </c>
      <c r="K33" s="1" t="s">
        <v>19</v>
      </c>
      <c r="L33" s="1" t="s">
        <v>87</v>
      </c>
      <c r="M33" s="3"/>
      <c r="N33" s="3"/>
      <c r="O33" s="1"/>
    </row>
    <row r="34" spans="2:15" ht="25" x14ac:dyDescent="0.35">
      <c r="B34" s="1" t="s">
        <v>83</v>
      </c>
      <c r="C34" s="10">
        <v>0</v>
      </c>
      <c r="D34" s="11" t="s">
        <v>84</v>
      </c>
      <c r="E34" s="1" t="s">
        <v>67</v>
      </c>
      <c r="F34" s="12">
        <v>42897.416666666664</v>
      </c>
      <c r="G34" s="12">
        <v>42897.583333333336</v>
      </c>
      <c r="H34" s="1"/>
      <c r="I34" s="1" t="s">
        <v>24</v>
      </c>
      <c r="J34" s="1" t="s">
        <v>35</v>
      </c>
      <c r="K34" s="1" t="s">
        <v>19</v>
      </c>
      <c r="M34" s="3"/>
      <c r="N34" s="3"/>
      <c r="O34" s="1"/>
    </row>
    <row r="35" spans="2:15" ht="25" x14ac:dyDescent="0.35">
      <c r="B35" s="1" t="s">
        <v>88</v>
      </c>
      <c r="C35" s="10">
        <v>0</v>
      </c>
      <c r="D35" s="11" t="s">
        <v>23</v>
      </c>
      <c r="E35" s="1" t="s">
        <v>6</v>
      </c>
      <c r="F35" s="12">
        <v>42898.666666666664</v>
      </c>
      <c r="G35" s="12">
        <v>42898.666666666664</v>
      </c>
      <c r="H35" s="1"/>
      <c r="I35" s="1" t="s">
        <v>24</v>
      </c>
      <c r="J35" s="1" t="s">
        <v>35</v>
      </c>
      <c r="K35" s="1" t="s">
        <v>19</v>
      </c>
      <c r="M35" s="3"/>
      <c r="N35" s="3"/>
      <c r="O35" s="1"/>
    </row>
    <row r="36" spans="2:15" ht="25" x14ac:dyDescent="0.35">
      <c r="B36" s="1" t="s">
        <v>89</v>
      </c>
      <c r="C36" s="10">
        <v>0</v>
      </c>
      <c r="D36" s="11" t="s">
        <v>10</v>
      </c>
      <c r="E36" s="1" t="s">
        <v>90</v>
      </c>
      <c r="F36" s="12">
        <v>42898.666666666664</v>
      </c>
      <c r="G36" s="12">
        <v>42898.708333333336</v>
      </c>
      <c r="H36" s="1"/>
      <c r="I36" s="1" t="s">
        <v>24</v>
      </c>
      <c r="J36" s="1" t="s">
        <v>35</v>
      </c>
      <c r="K36" s="1" t="s">
        <v>91</v>
      </c>
      <c r="M36" s="3"/>
      <c r="N36" s="3"/>
      <c r="O36" s="1"/>
    </row>
    <row r="37" spans="2:15" ht="25" x14ac:dyDescent="0.35">
      <c r="B37" s="1" t="s">
        <v>92</v>
      </c>
      <c r="C37" s="10">
        <v>0</v>
      </c>
      <c r="D37" s="11" t="s">
        <v>21</v>
      </c>
      <c r="E37" s="1" t="s">
        <v>90</v>
      </c>
      <c r="F37" s="12">
        <v>42898.708333333336</v>
      </c>
      <c r="G37" s="12">
        <v>42898.75</v>
      </c>
      <c r="H37" s="1"/>
      <c r="I37" s="1" t="s">
        <v>24</v>
      </c>
      <c r="J37" s="1" t="s">
        <v>35</v>
      </c>
      <c r="K37" s="1" t="s">
        <v>19</v>
      </c>
      <c r="M37" s="3"/>
      <c r="N37" s="3"/>
      <c r="O37" s="1"/>
    </row>
    <row r="38" spans="2:15" ht="25" x14ac:dyDescent="0.35">
      <c r="B38" s="1" t="s">
        <v>93</v>
      </c>
      <c r="C38" s="10">
        <v>0</v>
      </c>
      <c r="D38" s="11" t="s">
        <v>94</v>
      </c>
      <c r="E38" s="1" t="s">
        <v>6</v>
      </c>
      <c r="F38" s="12">
        <v>42898.708333333336</v>
      </c>
      <c r="G38" s="12">
        <v>42898.708333333336</v>
      </c>
      <c r="H38" s="1"/>
      <c r="I38" s="1" t="s">
        <v>24</v>
      </c>
      <c r="J38" s="1" t="s">
        <v>35</v>
      </c>
      <c r="K38" s="1" t="s">
        <v>91</v>
      </c>
      <c r="M38" s="3"/>
      <c r="N38" s="3"/>
      <c r="O38" s="1"/>
    </row>
    <row r="39" spans="2:15" ht="25" x14ac:dyDescent="0.35">
      <c r="B39" s="1" t="s">
        <v>95</v>
      </c>
      <c r="C39" s="10">
        <v>0</v>
      </c>
      <c r="D39" s="11" t="s">
        <v>96</v>
      </c>
      <c r="E39" s="1" t="s">
        <v>6</v>
      </c>
      <c r="F39" s="12">
        <v>42898.75</v>
      </c>
      <c r="G39" s="12">
        <v>42898.75</v>
      </c>
      <c r="H39" s="1"/>
      <c r="I39" s="1" t="s">
        <v>24</v>
      </c>
      <c r="J39" s="1" t="s">
        <v>35</v>
      </c>
      <c r="K39" s="1" t="s">
        <v>19</v>
      </c>
      <c r="M39" s="3"/>
      <c r="N39" s="3"/>
      <c r="O39" s="1"/>
    </row>
    <row r="40" spans="2:15" s="4" customFormat="1" ht="13" x14ac:dyDescent="0.35">
      <c r="B40" s="4">
        <v>5.0999999999999996</v>
      </c>
      <c r="C40" s="5">
        <v>0</v>
      </c>
      <c r="D40" s="20" t="s">
        <v>97</v>
      </c>
      <c r="F40" s="7"/>
      <c r="G40" s="7"/>
      <c r="I40" s="1"/>
      <c r="M40" s="3"/>
      <c r="N40" s="7"/>
      <c r="O40" s="1"/>
    </row>
    <row r="41" spans="2:15" ht="87.5" x14ac:dyDescent="0.35">
      <c r="B41" s="1" t="s">
        <v>98</v>
      </c>
      <c r="C41" s="10">
        <v>0</v>
      </c>
      <c r="D41" s="11" t="s">
        <v>129</v>
      </c>
      <c r="E41" s="1" t="s">
        <v>6</v>
      </c>
      <c r="F41" s="12">
        <v>42856</v>
      </c>
      <c r="G41" s="12">
        <v>42856</v>
      </c>
      <c r="H41" s="1"/>
      <c r="I41" s="1" t="s">
        <v>24</v>
      </c>
      <c r="J41" s="1" t="s">
        <v>35</v>
      </c>
      <c r="K41" s="1" t="s">
        <v>91</v>
      </c>
      <c r="L41" s="1" t="s">
        <v>130</v>
      </c>
      <c r="M41" s="3"/>
      <c r="N41" s="3"/>
      <c r="O41" s="1"/>
    </row>
    <row r="42" spans="2:15" ht="25" x14ac:dyDescent="0.35">
      <c r="B42" s="1" t="s">
        <v>100</v>
      </c>
      <c r="C42" s="10">
        <v>0</v>
      </c>
      <c r="D42" s="11" t="s">
        <v>143</v>
      </c>
      <c r="E42" s="1" t="s">
        <v>142</v>
      </c>
      <c r="F42" s="12">
        <v>42870</v>
      </c>
      <c r="G42" s="12">
        <v>42877</v>
      </c>
      <c r="H42" s="1"/>
      <c r="I42" s="1" t="s">
        <v>24</v>
      </c>
      <c r="J42" s="1" t="s">
        <v>35</v>
      </c>
      <c r="K42" s="1" t="s">
        <v>91</v>
      </c>
      <c r="M42" s="3"/>
      <c r="N42" s="3"/>
      <c r="O42" s="1"/>
    </row>
    <row r="43" spans="2:15" ht="25" x14ac:dyDescent="0.35">
      <c r="B43" s="1" t="s">
        <v>101</v>
      </c>
      <c r="C43" s="10">
        <v>0</v>
      </c>
      <c r="D43" s="11" t="s">
        <v>134</v>
      </c>
      <c r="E43" s="1" t="s">
        <v>99</v>
      </c>
      <c r="F43" s="12">
        <v>42891</v>
      </c>
      <c r="G43" s="12">
        <v>42891</v>
      </c>
      <c r="H43" s="1" t="s">
        <v>69</v>
      </c>
      <c r="I43" s="1" t="s">
        <v>24</v>
      </c>
      <c r="J43" s="1" t="s">
        <v>35</v>
      </c>
      <c r="K43" s="1" t="s">
        <v>91</v>
      </c>
      <c r="M43" s="3"/>
      <c r="N43" s="3"/>
      <c r="O43" s="1"/>
    </row>
    <row r="44" spans="2:15" ht="25" x14ac:dyDescent="0.35">
      <c r="B44" s="1" t="s">
        <v>102</v>
      </c>
      <c r="C44" s="10">
        <v>0</v>
      </c>
      <c r="D44" s="11" t="s">
        <v>12</v>
      </c>
      <c r="E44" s="1" t="s">
        <v>99</v>
      </c>
      <c r="F44" s="12">
        <v>42891</v>
      </c>
      <c r="G44" s="12">
        <v>42891</v>
      </c>
      <c r="H44" s="1"/>
      <c r="I44" s="1" t="s">
        <v>24</v>
      </c>
      <c r="J44" s="1" t="s">
        <v>35</v>
      </c>
      <c r="K44" s="1" t="s">
        <v>91</v>
      </c>
      <c r="M44" s="3"/>
      <c r="N44" s="3"/>
      <c r="O44" s="1"/>
    </row>
    <row r="45" spans="2:15" ht="25" x14ac:dyDescent="0.35">
      <c r="B45" s="1" t="s">
        <v>104</v>
      </c>
      <c r="C45" s="10">
        <v>0</v>
      </c>
      <c r="D45" s="11" t="s">
        <v>13</v>
      </c>
      <c r="E45" s="1" t="s">
        <v>8</v>
      </c>
      <c r="F45" s="12">
        <v>42891</v>
      </c>
      <c r="G45" s="12">
        <v>42891</v>
      </c>
      <c r="H45" s="1"/>
      <c r="I45" s="1" t="s">
        <v>24</v>
      </c>
      <c r="J45" s="1" t="s">
        <v>35</v>
      </c>
      <c r="K45" s="1" t="s">
        <v>91</v>
      </c>
      <c r="M45" s="3"/>
      <c r="N45" s="3"/>
      <c r="O45" s="1"/>
    </row>
    <row r="46" spans="2:15" ht="25" x14ac:dyDescent="0.35">
      <c r="B46" s="1" t="s">
        <v>105</v>
      </c>
      <c r="C46" s="10">
        <v>0</v>
      </c>
      <c r="D46" s="11" t="s">
        <v>103</v>
      </c>
      <c r="E46" s="1" t="s">
        <v>8</v>
      </c>
      <c r="F46" s="12">
        <v>42891</v>
      </c>
      <c r="G46" s="12">
        <v>42891</v>
      </c>
      <c r="H46" s="1"/>
      <c r="I46" s="1" t="s">
        <v>24</v>
      </c>
      <c r="J46" s="1" t="s">
        <v>35</v>
      </c>
      <c r="K46" s="1" t="s">
        <v>91</v>
      </c>
      <c r="M46" s="3"/>
      <c r="N46" s="3"/>
      <c r="O46" s="1"/>
    </row>
    <row r="47" spans="2:15" ht="25" x14ac:dyDescent="0.35">
      <c r="B47" s="1" t="s">
        <v>106</v>
      </c>
      <c r="C47" s="10">
        <v>0</v>
      </c>
      <c r="D47" s="11" t="s">
        <v>133</v>
      </c>
      <c r="E47" s="1" t="s">
        <v>8</v>
      </c>
      <c r="F47" s="12">
        <v>42897.333333333336</v>
      </c>
      <c r="G47" s="12">
        <v>42897</v>
      </c>
      <c r="H47" s="1"/>
      <c r="I47" s="1" t="s">
        <v>24</v>
      </c>
      <c r="J47" s="1" t="s">
        <v>35</v>
      </c>
      <c r="K47" s="1" t="s">
        <v>19</v>
      </c>
      <c r="M47" s="3"/>
      <c r="N47" s="3"/>
      <c r="O47" s="1"/>
    </row>
    <row r="48" spans="2:15" ht="25" x14ac:dyDescent="0.35">
      <c r="B48" s="1" t="s">
        <v>107</v>
      </c>
      <c r="C48" s="10">
        <v>0</v>
      </c>
      <c r="D48" s="11" t="s">
        <v>22</v>
      </c>
      <c r="E48" s="1" t="s">
        <v>6</v>
      </c>
      <c r="F48" s="12">
        <v>42897</v>
      </c>
      <c r="G48" s="12">
        <v>42897</v>
      </c>
      <c r="H48" s="1"/>
      <c r="I48" s="1" t="s">
        <v>24</v>
      </c>
      <c r="J48" s="1" t="s">
        <v>35</v>
      </c>
      <c r="K48" s="1" t="s">
        <v>91</v>
      </c>
      <c r="M48" s="3"/>
      <c r="N48" s="3"/>
      <c r="O48" s="1"/>
    </row>
    <row r="49" spans="1:15" ht="25" x14ac:dyDescent="0.35">
      <c r="B49" s="1" t="s">
        <v>108</v>
      </c>
      <c r="C49" s="10">
        <v>0</v>
      </c>
      <c r="D49" s="11" t="s">
        <v>109</v>
      </c>
      <c r="E49" s="1" t="s">
        <v>6</v>
      </c>
      <c r="F49" s="12">
        <v>42898</v>
      </c>
      <c r="G49" s="12">
        <v>42898</v>
      </c>
      <c r="H49" s="12"/>
      <c r="I49" s="1" t="s">
        <v>24</v>
      </c>
      <c r="J49" s="1" t="s">
        <v>35</v>
      </c>
      <c r="K49" s="1" t="s">
        <v>19</v>
      </c>
      <c r="M49" s="3"/>
      <c r="N49" s="3"/>
      <c r="O49" s="1"/>
    </row>
    <row r="50" spans="1:15" s="4" customFormat="1" ht="13" x14ac:dyDescent="0.35">
      <c r="B50" s="4">
        <v>6.1</v>
      </c>
      <c r="C50" s="5">
        <v>0</v>
      </c>
      <c r="D50" s="9" t="s">
        <v>14</v>
      </c>
      <c r="F50" s="7"/>
      <c r="G50" s="7"/>
      <c r="I50" s="1"/>
      <c r="M50" s="3"/>
      <c r="N50" s="7"/>
      <c r="O50" s="1"/>
    </row>
    <row r="51" spans="1:15" ht="25" x14ac:dyDescent="0.35">
      <c r="B51" s="1" t="s">
        <v>110</v>
      </c>
      <c r="C51" s="10">
        <v>0</v>
      </c>
      <c r="D51" s="11" t="s">
        <v>144</v>
      </c>
      <c r="E51" s="1" t="s">
        <v>6</v>
      </c>
      <c r="F51" s="12">
        <v>42899</v>
      </c>
      <c r="G51" s="12">
        <v>42899</v>
      </c>
      <c r="H51" s="1"/>
      <c r="I51" s="1" t="s">
        <v>24</v>
      </c>
      <c r="J51" s="1" t="s">
        <v>35</v>
      </c>
      <c r="K51" s="1" t="s">
        <v>91</v>
      </c>
      <c r="M51" s="3"/>
      <c r="N51" s="3"/>
      <c r="O51" s="1"/>
    </row>
    <row r="52" spans="1:15" ht="125" x14ac:dyDescent="0.35">
      <c r="B52" s="1" t="s">
        <v>111</v>
      </c>
      <c r="C52" s="10">
        <v>0</v>
      </c>
      <c r="D52" s="11" t="s">
        <v>145</v>
      </c>
      <c r="E52" s="1" t="s">
        <v>90</v>
      </c>
      <c r="F52" s="12">
        <v>42899</v>
      </c>
      <c r="G52" s="12">
        <v>42899</v>
      </c>
      <c r="H52" s="1"/>
      <c r="I52" s="1" t="s">
        <v>24</v>
      </c>
      <c r="J52" s="1" t="s">
        <v>35</v>
      </c>
      <c r="K52" s="1" t="s">
        <v>48</v>
      </c>
      <c r="L52" s="1" t="s">
        <v>127</v>
      </c>
      <c r="M52" s="3"/>
      <c r="N52" s="3"/>
      <c r="O52" s="1"/>
    </row>
    <row r="53" spans="1:15" ht="25" x14ac:dyDescent="0.35">
      <c r="B53" s="1" t="s">
        <v>112</v>
      </c>
      <c r="C53" s="10">
        <v>0</v>
      </c>
      <c r="D53" s="11" t="s">
        <v>15</v>
      </c>
      <c r="E53" s="1" t="s">
        <v>6</v>
      </c>
      <c r="F53" s="12">
        <v>42899</v>
      </c>
      <c r="G53" s="12">
        <v>42899</v>
      </c>
      <c r="H53" s="1"/>
      <c r="I53" s="1" t="s">
        <v>24</v>
      </c>
      <c r="J53" s="1" t="s">
        <v>35</v>
      </c>
      <c r="K53" s="1" t="s">
        <v>19</v>
      </c>
      <c r="M53" s="3"/>
      <c r="N53" s="3"/>
      <c r="O53" s="1"/>
    </row>
    <row r="54" spans="1:15" ht="25" x14ac:dyDescent="0.35">
      <c r="B54" s="1" t="s">
        <v>113</v>
      </c>
      <c r="C54" s="10">
        <v>0</v>
      </c>
      <c r="D54" s="11" t="s">
        <v>115</v>
      </c>
      <c r="E54" s="1" t="s">
        <v>6</v>
      </c>
      <c r="F54" s="12">
        <v>42899</v>
      </c>
      <c r="G54" s="12">
        <v>42899</v>
      </c>
      <c r="H54" s="1"/>
      <c r="I54" s="1" t="s">
        <v>24</v>
      </c>
      <c r="J54" s="1" t="s">
        <v>35</v>
      </c>
      <c r="K54" s="1" t="s">
        <v>19</v>
      </c>
      <c r="M54" s="3"/>
      <c r="N54" s="3"/>
      <c r="O54" s="1"/>
    </row>
    <row r="55" spans="1:15" ht="25" x14ac:dyDescent="0.35">
      <c r="B55" s="1" t="s">
        <v>114</v>
      </c>
      <c r="C55" s="10">
        <v>0</v>
      </c>
      <c r="D55" s="11" t="s">
        <v>16</v>
      </c>
      <c r="E55" s="1" t="s">
        <v>6</v>
      </c>
      <c r="F55" s="12">
        <v>42899</v>
      </c>
      <c r="G55" s="12">
        <v>42899</v>
      </c>
      <c r="H55" s="1"/>
      <c r="I55" s="1" t="s">
        <v>24</v>
      </c>
      <c r="J55" s="1" t="s">
        <v>35</v>
      </c>
      <c r="K55" s="1" t="s">
        <v>19</v>
      </c>
      <c r="M55" s="3"/>
      <c r="N55" s="3"/>
      <c r="O55" s="1"/>
    </row>
    <row r="56" spans="1:15" ht="37.5" x14ac:dyDescent="0.35">
      <c r="A56" s="23"/>
      <c r="B56" s="23" t="s">
        <v>116</v>
      </c>
      <c r="C56" s="10">
        <v>0</v>
      </c>
      <c r="D56" s="11" t="s">
        <v>137</v>
      </c>
      <c r="E56" s="23" t="s">
        <v>135</v>
      </c>
      <c r="F56" s="12">
        <v>42899</v>
      </c>
      <c r="G56" s="12">
        <v>42899</v>
      </c>
      <c r="H56" s="23"/>
      <c r="I56" s="23" t="s">
        <v>24</v>
      </c>
      <c r="J56" s="1" t="s">
        <v>35</v>
      </c>
      <c r="K56" s="1" t="s">
        <v>19</v>
      </c>
      <c r="L56" s="23"/>
      <c r="M56" s="24"/>
      <c r="N56" s="25"/>
      <c r="O56" s="23"/>
    </row>
    <row r="57" spans="1:15" ht="25" x14ac:dyDescent="0.35">
      <c r="A57" s="23"/>
      <c r="B57" s="23" t="s">
        <v>136</v>
      </c>
      <c r="C57" s="10">
        <v>0</v>
      </c>
      <c r="D57" s="11" t="s">
        <v>138</v>
      </c>
      <c r="E57" s="23" t="s">
        <v>135</v>
      </c>
      <c r="F57" s="12">
        <v>42899</v>
      </c>
      <c r="G57" s="12">
        <v>42899</v>
      </c>
      <c r="H57" s="23"/>
      <c r="I57" s="23" t="s">
        <v>24</v>
      </c>
      <c r="J57" s="1" t="s">
        <v>35</v>
      </c>
      <c r="K57" s="1" t="s">
        <v>19</v>
      </c>
      <c r="L57" s="23"/>
      <c r="M57" s="24"/>
      <c r="N57" s="25"/>
      <c r="O57" s="23"/>
    </row>
    <row r="58" spans="1:15" ht="25" x14ac:dyDescent="0.35">
      <c r="B58" s="1" t="s">
        <v>139</v>
      </c>
      <c r="C58" s="10">
        <v>0</v>
      </c>
      <c r="D58" s="11" t="s">
        <v>126</v>
      </c>
      <c r="E58" s="1" t="s">
        <v>6</v>
      </c>
      <c r="F58" s="12">
        <v>42899</v>
      </c>
      <c r="G58" s="12">
        <v>42899</v>
      </c>
      <c r="H58" s="1"/>
      <c r="I58" s="1" t="s">
        <v>24</v>
      </c>
      <c r="J58" s="1" t="s">
        <v>35</v>
      </c>
      <c r="K58" s="1" t="s">
        <v>91</v>
      </c>
      <c r="M58" s="3"/>
      <c r="N58" s="3"/>
      <c r="O58" s="1"/>
    </row>
    <row r="59" spans="1:15" s="4" customFormat="1" ht="13" x14ac:dyDescent="0.35">
      <c r="A59" s="1"/>
      <c r="B59" s="1"/>
      <c r="C59" s="5"/>
      <c r="D59" s="21"/>
      <c r="F59" s="6"/>
      <c r="G59" s="6"/>
      <c r="I59" s="1"/>
      <c r="M59" s="3"/>
      <c r="N59" s="7"/>
      <c r="O59" s="1"/>
    </row>
    <row r="60" spans="1:15" ht="12.5" x14ac:dyDescent="0.35">
      <c r="C60" s="10"/>
      <c r="D60" s="11"/>
      <c r="F60" s="2"/>
      <c r="G60" s="3"/>
      <c r="H60" s="1"/>
      <c r="I60" s="1"/>
      <c r="M60" s="3"/>
      <c r="N60" s="3"/>
      <c r="O60" s="1"/>
    </row>
    <row r="61" spans="1:15" ht="12.5" x14ac:dyDescent="0.35">
      <c r="C61" s="10"/>
      <c r="D61" s="11"/>
      <c r="F61" s="2"/>
      <c r="G61" s="3"/>
      <c r="H61" s="1"/>
      <c r="I61" s="1"/>
      <c r="M61" s="3"/>
      <c r="N61" s="3"/>
      <c r="O61" s="1"/>
    </row>
  </sheetData>
  <sheetProtection formatCells="0" formatColumns="0" formatRows="0" insertColumns="0" insertRows="0" sort="0" autoFilter="0"/>
  <pageMargins left="0.25" right="0.25" top="0.75" bottom="0.75" header="0.3" footer="0.3"/>
  <pageSetup scale="64" fitToHeight="0" orientation="landscape" r:id="rId1"/>
  <headerFooter>
    <oddHeader>&amp;CAlma Cutover Schedule</oddHeader>
    <oddFooter>&amp;CLast modified: 18/01/13</oddFooter>
  </headerFooter>
  <legacy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opLeftCell="B1" workbookViewId="0">
      <selection activeCell="B1" sqref="B1"/>
    </sheetView>
  </sheetViews>
  <sheetFormatPr defaultColWidth="9.1796875" defaultRowHeight="14.5" x14ac:dyDescent="0.35"/>
  <cols>
    <col min="1" max="1" width="12.7265625" style="1" hidden="1" customWidth="1"/>
    <col min="2" max="2" width="9.1796875" style="1"/>
    <col min="3" max="3" width="9.54296875" style="22" customWidth="1"/>
    <col min="4" max="4" width="56.26953125" style="1" customWidth="1"/>
    <col min="5" max="5" width="11" style="1" bestFit="1" customWidth="1"/>
    <col min="6" max="6" width="15" style="1" customWidth="1"/>
    <col min="7" max="7" width="14.453125" style="2" customWidth="1"/>
    <col min="8" max="8" width="9" customWidth="1"/>
    <col min="9" max="9" width="13.81640625" style="3" customWidth="1"/>
    <col min="10" max="10" width="12.81640625" style="1" customWidth="1"/>
    <col min="11" max="12" width="15" style="1" customWidth="1"/>
    <col min="13" max="13" width="14.54296875" style="1" customWidth="1"/>
    <col min="14" max="14" width="15.7265625" style="1" customWidth="1"/>
    <col min="15" max="15" width="0.1796875" style="2" hidden="1" customWidth="1"/>
    <col min="16" max="16" width="36" style="1" customWidth="1"/>
    <col min="17" max="16384" width="9.1796875" style="1"/>
  </cols>
  <sheetData>
    <row r="1" spans="1:15" ht="37.5" x14ac:dyDescent="0.35">
      <c r="A1" s="1" t="s">
        <v>25</v>
      </c>
      <c r="B1" s="1" t="s">
        <v>26</v>
      </c>
      <c r="C1" s="1" t="s">
        <v>0</v>
      </c>
      <c r="D1" s="1" t="s">
        <v>1</v>
      </c>
      <c r="E1" s="1" t="s">
        <v>2</v>
      </c>
      <c r="F1" s="2" t="s">
        <v>27</v>
      </c>
      <c r="G1" s="3" t="s">
        <v>28</v>
      </c>
      <c r="H1" s="1" t="s">
        <v>29</v>
      </c>
      <c r="I1" s="1" t="s">
        <v>20</v>
      </c>
      <c r="J1" s="1" t="s">
        <v>17</v>
      </c>
      <c r="K1" s="1" t="s">
        <v>18</v>
      </c>
      <c r="L1" s="1" t="s">
        <v>3</v>
      </c>
      <c r="M1" s="3" t="s">
        <v>30</v>
      </c>
      <c r="N1" s="3" t="s">
        <v>31</v>
      </c>
      <c r="O1" s="1" t="s">
        <v>32</v>
      </c>
    </row>
    <row r="2" spans="1:15" s="4" customFormat="1" ht="13" x14ac:dyDescent="0.35">
      <c r="C2" s="5">
        <v>0</v>
      </c>
      <c r="D2" s="4" t="s">
        <v>147</v>
      </c>
      <c r="F2" s="6"/>
      <c r="G2" s="7"/>
      <c r="M2" s="8"/>
      <c r="N2" s="7"/>
      <c r="O2" s="1"/>
    </row>
    <row r="3" spans="1:15" s="4" customFormat="1" ht="13" x14ac:dyDescent="0.35">
      <c r="B3" s="4" t="s">
        <v>4</v>
      </c>
      <c r="C3" s="5">
        <v>0</v>
      </c>
      <c r="D3" s="9" t="s">
        <v>33</v>
      </c>
      <c r="F3" s="6"/>
      <c r="G3" s="7"/>
      <c r="M3" s="8"/>
      <c r="N3" s="7"/>
      <c r="O3" s="1"/>
    </row>
    <row r="4" spans="1:15" s="4" customFormat="1" ht="137.5" x14ac:dyDescent="0.35">
      <c r="A4" s="1"/>
      <c r="B4" s="1" t="s">
        <v>5</v>
      </c>
      <c r="C4" s="10">
        <v>0</v>
      </c>
      <c r="D4" s="11" t="s">
        <v>148</v>
      </c>
      <c r="E4" s="1" t="s">
        <v>39</v>
      </c>
      <c r="F4" s="12" t="s">
        <v>149</v>
      </c>
      <c r="G4" s="12" t="s">
        <v>149</v>
      </c>
      <c r="H4" s="1" t="s">
        <v>150</v>
      </c>
      <c r="I4" s="1" t="s">
        <v>24</v>
      </c>
      <c r="J4" s="1" t="s">
        <v>35</v>
      </c>
      <c r="K4" s="1" t="s">
        <v>151</v>
      </c>
      <c r="L4" s="1"/>
      <c r="M4" s="26"/>
      <c r="N4" s="3"/>
      <c r="O4" s="1"/>
    </row>
    <row r="5" spans="1:15" ht="62.5" x14ac:dyDescent="0.35">
      <c r="B5" s="1" t="s">
        <v>7</v>
      </c>
      <c r="C5" s="10">
        <v>0</v>
      </c>
      <c r="D5" s="11" t="s">
        <v>152</v>
      </c>
      <c r="E5" s="1" t="s">
        <v>8</v>
      </c>
      <c r="F5" s="12">
        <v>42856</v>
      </c>
      <c r="G5" s="12">
        <v>42856</v>
      </c>
      <c r="H5" s="1" t="s">
        <v>153</v>
      </c>
      <c r="I5" s="1" t="s">
        <v>24</v>
      </c>
      <c r="J5" s="1" t="s">
        <v>35</v>
      </c>
      <c r="K5" s="1" t="s">
        <v>19</v>
      </c>
      <c r="M5" s="3"/>
      <c r="N5" s="3"/>
      <c r="O5" s="1"/>
    </row>
    <row r="6" spans="1:15" ht="37.5" x14ac:dyDescent="0.35">
      <c r="B6" s="1" t="s">
        <v>154</v>
      </c>
      <c r="C6" s="10">
        <v>0</v>
      </c>
      <c r="D6" s="11" t="s">
        <v>118</v>
      </c>
      <c r="E6" s="1" t="s">
        <v>8</v>
      </c>
      <c r="F6" s="12">
        <v>42856</v>
      </c>
      <c r="G6" s="12">
        <v>42856</v>
      </c>
      <c r="H6" s="1"/>
      <c r="I6" s="1" t="s">
        <v>24</v>
      </c>
      <c r="J6" s="1" t="s">
        <v>35</v>
      </c>
      <c r="K6" s="1" t="s">
        <v>19</v>
      </c>
      <c r="M6" s="3"/>
      <c r="N6" s="3"/>
      <c r="O6" s="1"/>
    </row>
    <row r="7" spans="1:15" s="4" customFormat="1" ht="13" x14ac:dyDescent="0.35">
      <c r="B7" s="4">
        <v>2.1</v>
      </c>
      <c r="C7" s="5">
        <v>0</v>
      </c>
      <c r="D7" s="9" t="s">
        <v>36</v>
      </c>
      <c r="F7" s="6"/>
      <c r="G7" s="7"/>
      <c r="I7" s="1"/>
      <c r="M7" s="3"/>
      <c r="N7" s="7"/>
      <c r="O7" s="1"/>
    </row>
    <row r="8" spans="1:15" ht="25" x14ac:dyDescent="0.35">
      <c r="B8" s="1" t="s">
        <v>37</v>
      </c>
      <c r="C8" s="10">
        <v>0</v>
      </c>
      <c r="D8" s="11" t="s">
        <v>38</v>
      </c>
      <c r="E8" s="1" t="s">
        <v>39</v>
      </c>
      <c r="F8" s="3">
        <v>42868.791666666664</v>
      </c>
      <c r="G8" s="3">
        <v>42868.875</v>
      </c>
      <c r="H8" s="1"/>
      <c r="I8" s="1" t="s">
        <v>24</v>
      </c>
      <c r="J8" s="1" t="s">
        <v>35</v>
      </c>
      <c r="K8" s="1" t="s">
        <v>19</v>
      </c>
      <c r="M8" s="3">
        <f>Table1[[#This Row],[Start Date/Time  (Local Cust Time)]]+(O$1/24)</f>
        <v>42869.083333333328</v>
      </c>
      <c r="N8" s="3">
        <f>Table1[[#This Row],[Finish Date/ Time (Local Cust Time)]]+(O$1/24)</f>
        <v>42869.166666666664</v>
      </c>
      <c r="O8" s="1"/>
    </row>
    <row r="9" spans="1:15" ht="25" x14ac:dyDescent="0.35">
      <c r="B9" s="1" t="s">
        <v>40</v>
      </c>
      <c r="C9" s="10">
        <v>0</v>
      </c>
      <c r="D9" s="11" t="s">
        <v>41</v>
      </c>
      <c r="E9" s="1" t="s">
        <v>39</v>
      </c>
      <c r="F9" s="3">
        <v>42868.791666666664</v>
      </c>
      <c r="G9" s="3">
        <v>42868.875</v>
      </c>
      <c r="H9" s="1"/>
      <c r="I9" s="1" t="s">
        <v>24</v>
      </c>
      <c r="J9" s="1" t="s">
        <v>35</v>
      </c>
      <c r="K9" s="1" t="s">
        <v>19</v>
      </c>
      <c r="M9" s="3">
        <f>Table1[[#This Row],[Start Date/Time  (Local Cust Time)]]+(O$1/24)</f>
        <v>42869.083333333328</v>
      </c>
      <c r="N9" s="3">
        <f>Table1[[#This Row],[Finish Date/ Time (Local Cust Time)]]+(O$1/24)</f>
        <v>42869.166666666664</v>
      </c>
      <c r="O9" s="1"/>
    </row>
    <row r="10" spans="1:15" ht="25" x14ac:dyDescent="0.35">
      <c r="B10" s="1" t="s">
        <v>42</v>
      </c>
      <c r="C10" s="10">
        <v>0</v>
      </c>
      <c r="D10" s="11" t="s">
        <v>155</v>
      </c>
      <c r="E10" s="1" t="s">
        <v>156</v>
      </c>
      <c r="F10" s="3">
        <v>42868.875</v>
      </c>
      <c r="G10" s="3">
        <v>42868.895833333336</v>
      </c>
      <c r="H10" s="1"/>
      <c r="I10" s="1" t="s">
        <v>24</v>
      </c>
      <c r="J10" s="1" t="s">
        <v>35</v>
      </c>
      <c r="K10" s="1" t="s">
        <v>19</v>
      </c>
      <c r="M10" s="3">
        <f>Table1[[#This Row],[Start Date/Time  (Local Cust Time)]]+(O$1/24)</f>
        <v>42869.166666666664</v>
      </c>
      <c r="N10" s="3">
        <f>Table1[[#This Row],[Finish Date/ Time (Local Cust Time)]]+(O$1/24)</f>
        <v>42869.1875</v>
      </c>
      <c r="O10" s="1"/>
    </row>
    <row r="11" spans="1:15" ht="50.5" x14ac:dyDescent="0.35">
      <c r="A11" s="13" t="s">
        <v>43</v>
      </c>
      <c r="B11" s="1" t="s">
        <v>44</v>
      </c>
      <c r="C11" s="10">
        <v>0</v>
      </c>
      <c r="D11" s="11" t="s">
        <v>157</v>
      </c>
      <c r="E11" s="1" t="s">
        <v>6</v>
      </c>
      <c r="F11" s="3">
        <v>42868.895833333336</v>
      </c>
      <c r="G11" s="3">
        <v>42868.895833333336</v>
      </c>
      <c r="H11" s="1"/>
      <c r="I11" s="1" t="s">
        <v>24</v>
      </c>
      <c r="J11" s="1" t="s">
        <v>35</v>
      </c>
      <c r="K11" s="1" t="s">
        <v>45</v>
      </c>
      <c r="M11" s="3">
        <f>Table1[[#This Row],[Start Date/Time  (Local Cust Time)]]+(O$1/24)</f>
        <v>42869.1875</v>
      </c>
      <c r="N11" s="3">
        <f>Table1[[#This Row],[Finish Date/ Time (Local Cust Time)]]+(O$1/24)</f>
        <v>42869.1875</v>
      </c>
      <c r="O11" s="1"/>
    </row>
    <row r="12" spans="1:15" ht="25" x14ac:dyDescent="0.35">
      <c r="A12" s="14"/>
      <c r="B12" s="14" t="s">
        <v>46</v>
      </c>
      <c r="C12" s="10">
        <v>0</v>
      </c>
      <c r="D12" s="11" t="s">
        <v>47</v>
      </c>
      <c r="E12" s="15" t="s">
        <v>8</v>
      </c>
      <c r="F12" s="12">
        <v>42868</v>
      </c>
      <c r="G12" s="12">
        <v>42868</v>
      </c>
      <c r="H12" s="1"/>
      <c r="I12" s="1" t="s">
        <v>24</v>
      </c>
      <c r="J12" s="1" t="s">
        <v>35</v>
      </c>
      <c r="K12" s="1" t="s">
        <v>48</v>
      </c>
      <c r="M12" s="3"/>
      <c r="N12" s="3"/>
      <c r="O12" s="1"/>
    </row>
    <row r="13" spans="1:15" s="18" customFormat="1" ht="62.5" x14ac:dyDescent="0.35">
      <c r="A13" s="13" t="s">
        <v>43</v>
      </c>
      <c r="B13" s="14" t="s">
        <v>49</v>
      </c>
      <c r="C13" s="17">
        <v>0</v>
      </c>
      <c r="D13" s="11" t="s">
        <v>158</v>
      </c>
      <c r="E13" s="1" t="s">
        <v>6</v>
      </c>
      <c r="F13" s="19">
        <v>42868.979166666664</v>
      </c>
      <c r="G13" s="19">
        <v>42868.979166666664</v>
      </c>
      <c r="I13" s="1" t="s">
        <v>24</v>
      </c>
      <c r="J13" s="18" t="s">
        <v>35</v>
      </c>
      <c r="K13" s="1" t="s">
        <v>19</v>
      </c>
      <c r="M13" s="3">
        <f>Table1[[#This Row],[Start Date/Time  (Local Cust Time)]]+(O$1/24)</f>
        <v>42869.270833333328</v>
      </c>
      <c r="N13" s="3">
        <f>Table1[[#This Row],[Finish Date/ Time (Local Cust Time)]]+(O$1/24)</f>
        <v>42869.270833333328</v>
      </c>
      <c r="O13" s="1"/>
    </row>
    <row r="14" spans="1:15" ht="25" x14ac:dyDescent="0.35">
      <c r="B14" s="1" t="s">
        <v>50</v>
      </c>
      <c r="C14" s="10">
        <v>0</v>
      </c>
      <c r="D14" s="11" t="s">
        <v>159</v>
      </c>
      <c r="E14" s="15" t="s">
        <v>51</v>
      </c>
      <c r="F14" s="12">
        <v>42868</v>
      </c>
      <c r="G14" s="12">
        <v>42868</v>
      </c>
      <c r="H14" s="1"/>
      <c r="I14" s="1" t="s">
        <v>24</v>
      </c>
      <c r="J14" s="1" t="s">
        <v>35</v>
      </c>
      <c r="K14" s="1" t="s">
        <v>19</v>
      </c>
      <c r="M14" s="3"/>
      <c r="N14" s="3"/>
      <c r="O14" s="1"/>
    </row>
    <row r="15" spans="1:15" ht="50" x14ac:dyDescent="0.35">
      <c r="B15" s="1" t="s">
        <v>52</v>
      </c>
      <c r="C15" s="10">
        <v>0</v>
      </c>
      <c r="D15" s="11" t="s">
        <v>160</v>
      </c>
      <c r="E15" s="15" t="s">
        <v>53</v>
      </c>
      <c r="F15" s="12">
        <v>42868</v>
      </c>
      <c r="G15" s="12">
        <v>42868</v>
      </c>
      <c r="H15" s="1"/>
      <c r="I15" s="1" t="s">
        <v>24</v>
      </c>
      <c r="J15" s="1" t="s">
        <v>35</v>
      </c>
      <c r="K15" s="1" t="s">
        <v>161</v>
      </c>
      <c r="M15" s="3"/>
      <c r="N15" s="3"/>
      <c r="O15" s="1"/>
    </row>
    <row r="16" spans="1:15" ht="25" x14ac:dyDescent="0.35">
      <c r="B16" s="1" t="s">
        <v>54</v>
      </c>
      <c r="C16" s="10">
        <v>0</v>
      </c>
      <c r="D16" s="11" t="s">
        <v>162</v>
      </c>
      <c r="E16" s="15" t="s">
        <v>53</v>
      </c>
      <c r="F16" s="12">
        <v>42868</v>
      </c>
      <c r="G16" s="12">
        <v>42868</v>
      </c>
      <c r="H16" s="1"/>
      <c r="I16" s="1" t="s">
        <v>24</v>
      </c>
      <c r="J16" s="1" t="s">
        <v>35</v>
      </c>
      <c r="K16" s="1" t="s">
        <v>19</v>
      </c>
      <c r="M16" s="3"/>
      <c r="N16" s="3"/>
      <c r="O16" s="1"/>
    </row>
    <row r="17" spans="1:15" ht="25" x14ac:dyDescent="0.35">
      <c r="B17" s="1" t="s">
        <v>55</v>
      </c>
      <c r="C17" s="10">
        <v>0</v>
      </c>
      <c r="D17" s="11" t="s">
        <v>56</v>
      </c>
      <c r="E17" s="15" t="s">
        <v>8</v>
      </c>
      <c r="F17" s="12">
        <v>42868</v>
      </c>
      <c r="G17" s="12">
        <v>42868</v>
      </c>
      <c r="H17" s="1"/>
      <c r="I17" s="1" t="s">
        <v>24</v>
      </c>
      <c r="J17" s="1" t="s">
        <v>35</v>
      </c>
      <c r="K17" s="1" t="s">
        <v>48</v>
      </c>
      <c r="M17" s="3"/>
      <c r="N17" s="3"/>
      <c r="O17" s="1"/>
    </row>
    <row r="18" spans="1:15" ht="25" x14ac:dyDescent="0.35">
      <c r="B18" s="1" t="s">
        <v>57</v>
      </c>
      <c r="C18" s="10">
        <v>0</v>
      </c>
      <c r="D18" s="11" t="s">
        <v>58</v>
      </c>
      <c r="E18" s="15" t="s">
        <v>8</v>
      </c>
      <c r="F18" s="12">
        <v>42868</v>
      </c>
      <c r="G18" s="12">
        <v>42868</v>
      </c>
      <c r="H18" s="1"/>
      <c r="I18" s="1" t="s">
        <v>24</v>
      </c>
      <c r="J18" s="1" t="s">
        <v>35</v>
      </c>
      <c r="K18" s="1" t="s">
        <v>48</v>
      </c>
      <c r="M18" s="3"/>
      <c r="N18" s="3"/>
      <c r="O18" s="1"/>
    </row>
    <row r="19" spans="1:15" ht="25" x14ac:dyDescent="0.35">
      <c r="B19" s="1" t="s">
        <v>59</v>
      </c>
      <c r="C19" s="10">
        <v>0</v>
      </c>
      <c r="D19" s="11" t="s">
        <v>60</v>
      </c>
      <c r="E19" s="15" t="s">
        <v>8</v>
      </c>
      <c r="F19" s="12">
        <v>42868</v>
      </c>
      <c r="G19" s="12">
        <v>42868</v>
      </c>
      <c r="H19" s="1"/>
      <c r="I19" s="1" t="s">
        <v>24</v>
      </c>
      <c r="J19" s="1" t="s">
        <v>35</v>
      </c>
      <c r="K19" s="1" t="s">
        <v>48</v>
      </c>
      <c r="M19" s="3"/>
      <c r="N19" s="3"/>
      <c r="O19" s="1"/>
    </row>
    <row r="20" spans="1:15" ht="25" x14ac:dyDescent="0.35">
      <c r="B20" s="1" t="s">
        <v>61</v>
      </c>
      <c r="C20" s="10">
        <v>0</v>
      </c>
      <c r="D20" s="11" t="s">
        <v>163</v>
      </c>
      <c r="E20" s="1" t="s">
        <v>8</v>
      </c>
      <c r="F20" s="12">
        <v>42868</v>
      </c>
      <c r="G20" s="12">
        <v>42868</v>
      </c>
      <c r="H20" s="1"/>
      <c r="I20" s="1" t="s">
        <v>24</v>
      </c>
      <c r="J20" s="1" t="s">
        <v>35</v>
      </c>
      <c r="K20" s="1" t="s">
        <v>19</v>
      </c>
      <c r="M20" s="3"/>
      <c r="N20" s="3"/>
      <c r="O20" s="1"/>
    </row>
    <row r="21" spans="1:15" ht="37.5" x14ac:dyDescent="0.35">
      <c r="B21" s="1" t="s">
        <v>62</v>
      </c>
      <c r="C21" s="10">
        <v>0</v>
      </c>
      <c r="D21" s="11" t="s">
        <v>63</v>
      </c>
      <c r="E21" s="1" t="s">
        <v>6</v>
      </c>
      <c r="F21" s="12">
        <v>42868</v>
      </c>
      <c r="G21" s="12">
        <v>42898</v>
      </c>
      <c r="H21" s="1"/>
      <c r="I21" s="1" t="s">
        <v>24</v>
      </c>
      <c r="J21" s="1" t="s">
        <v>35</v>
      </c>
      <c r="K21" s="1" t="s">
        <v>19</v>
      </c>
      <c r="M21" s="3"/>
      <c r="N21" s="3"/>
      <c r="O21" s="1"/>
    </row>
    <row r="22" spans="1:15" s="4" customFormat="1" ht="13" x14ac:dyDescent="0.35">
      <c r="B22" s="4">
        <v>3.1</v>
      </c>
      <c r="C22" s="5">
        <v>0</v>
      </c>
      <c r="D22" s="9" t="s">
        <v>9</v>
      </c>
      <c r="F22" s="7"/>
      <c r="G22" s="7"/>
      <c r="I22" s="1"/>
      <c r="M22" s="3"/>
      <c r="N22" s="7"/>
      <c r="O22" s="1"/>
    </row>
    <row r="23" spans="1:15" ht="62.5" x14ac:dyDescent="0.35">
      <c r="A23" s="13" t="s">
        <v>43</v>
      </c>
      <c r="B23" s="1" t="s">
        <v>64</v>
      </c>
      <c r="C23" s="10">
        <v>0</v>
      </c>
      <c r="D23" s="11" t="s">
        <v>164</v>
      </c>
      <c r="E23" s="15" t="s">
        <v>165</v>
      </c>
      <c r="F23" s="12">
        <v>42869</v>
      </c>
      <c r="G23" s="12">
        <v>42887</v>
      </c>
      <c r="H23" s="1"/>
      <c r="I23" s="1" t="s">
        <v>24</v>
      </c>
      <c r="J23" s="1" t="s">
        <v>35</v>
      </c>
      <c r="K23" s="1" t="s">
        <v>48</v>
      </c>
      <c r="M23" s="3"/>
      <c r="N23" s="3"/>
      <c r="O23" s="1"/>
    </row>
    <row r="24" spans="1:15" ht="25" x14ac:dyDescent="0.35">
      <c r="A24" s="13" t="s">
        <v>43</v>
      </c>
      <c r="B24" s="1" t="s">
        <v>65</v>
      </c>
      <c r="C24" s="10">
        <v>0</v>
      </c>
      <c r="D24" s="11" t="s">
        <v>66</v>
      </c>
      <c r="E24" s="15" t="s">
        <v>67</v>
      </c>
      <c r="F24" s="3">
        <v>42887.416666666664</v>
      </c>
      <c r="G24" s="3">
        <v>42887.583333333336</v>
      </c>
      <c r="H24" s="1"/>
      <c r="I24" s="1" t="s">
        <v>24</v>
      </c>
      <c r="J24" s="1" t="s">
        <v>35</v>
      </c>
      <c r="K24" s="1" t="s">
        <v>68</v>
      </c>
      <c r="M24" s="3">
        <f>Table1[[#This Row],[Start Date/Time  (Local Cust Time)]]+(O$1/24)</f>
        <v>42887.708333333328</v>
      </c>
      <c r="N24" s="3">
        <f>Table1[[#This Row],[Finish Date/ Time (Local Cust Time)]]+(O$1/24)</f>
        <v>42887.875</v>
      </c>
      <c r="O24" s="1"/>
    </row>
    <row r="25" spans="1:15" ht="25" x14ac:dyDescent="0.35">
      <c r="A25" s="13" t="s">
        <v>43</v>
      </c>
      <c r="B25" s="1" t="s">
        <v>69</v>
      </c>
      <c r="C25" s="10">
        <v>0</v>
      </c>
      <c r="D25" s="11" t="s">
        <v>70</v>
      </c>
      <c r="E25" s="15" t="s">
        <v>51</v>
      </c>
      <c r="F25" s="3">
        <v>42891.583333333336</v>
      </c>
      <c r="G25" s="3">
        <v>42891.999305555553</v>
      </c>
      <c r="H25" s="1"/>
      <c r="I25" s="1" t="s">
        <v>24</v>
      </c>
      <c r="J25" s="1" t="s">
        <v>35</v>
      </c>
      <c r="K25" s="1" t="s">
        <v>48</v>
      </c>
      <c r="M25" s="3">
        <f>Table1[[#This Row],[Start Date/Time  (Local Cust Time)]]+(O$1/24)</f>
        <v>42891.875</v>
      </c>
      <c r="N25" s="3">
        <f>Table1[[#This Row],[Finish Date/ Time (Local Cust Time)]]+(O$1/24)</f>
        <v>42892.290972222218</v>
      </c>
      <c r="O25" s="1"/>
    </row>
    <row r="26" spans="1:15" ht="25" x14ac:dyDescent="0.35">
      <c r="B26" s="1" t="s">
        <v>71</v>
      </c>
      <c r="C26" s="10">
        <v>0</v>
      </c>
      <c r="D26" s="11" t="s">
        <v>72</v>
      </c>
      <c r="E26" s="1" t="s">
        <v>11</v>
      </c>
      <c r="F26" s="3">
        <v>42891.375</v>
      </c>
      <c r="G26" s="3">
        <v>42893.708333333336</v>
      </c>
      <c r="H26" s="1"/>
      <c r="I26" s="1" t="s">
        <v>24</v>
      </c>
      <c r="J26" s="1" t="s">
        <v>35</v>
      </c>
      <c r="K26" s="1" t="s">
        <v>19</v>
      </c>
      <c r="M26" s="3"/>
      <c r="N26" s="3"/>
      <c r="O26" s="1"/>
    </row>
    <row r="27" spans="1:15" ht="25" x14ac:dyDescent="0.35">
      <c r="B27" s="1" t="s">
        <v>73</v>
      </c>
      <c r="C27" s="10">
        <v>0</v>
      </c>
      <c r="D27" s="11" t="s">
        <v>74</v>
      </c>
      <c r="E27" s="1" t="s">
        <v>6</v>
      </c>
      <c r="F27" s="3">
        <v>42893.708333333336</v>
      </c>
      <c r="G27" s="3">
        <v>42894.708333333336</v>
      </c>
      <c r="H27" s="1"/>
      <c r="I27" s="1" t="s">
        <v>24</v>
      </c>
      <c r="J27" s="1" t="s">
        <v>35</v>
      </c>
      <c r="K27" s="1" t="s">
        <v>19</v>
      </c>
      <c r="M27" s="3"/>
      <c r="N27" s="3"/>
      <c r="O27" s="1"/>
    </row>
    <row r="28" spans="1:15" s="4" customFormat="1" ht="13" x14ac:dyDescent="0.35">
      <c r="B28" s="4">
        <v>4.0999999999999996</v>
      </c>
      <c r="C28" s="5">
        <v>0</v>
      </c>
      <c r="D28" s="9" t="s">
        <v>75</v>
      </c>
      <c r="F28" s="7"/>
      <c r="G28" s="7"/>
      <c r="I28" s="1"/>
      <c r="M28" s="3"/>
      <c r="N28" s="7"/>
      <c r="O28" s="1"/>
    </row>
    <row r="29" spans="1:15" ht="25" x14ac:dyDescent="0.35">
      <c r="B29" s="1" t="s">
        <v>76</v>
      </c>
      <c r="C29" s="10">
        <v>0</v>
      </c>
      <c r="D29" s="11" t="s">
        <v>77</v>
      </c>
      <c r="E29" s="1" t="s">
        <v>39</v>
      </c>
      <c r="F29" s="3">
        <v>42897.833333333336</v>
      </c>
      <c r="G29" s="3">
        <v>42897.916666666664</v>
      </c>
      <c r="H29" s="1"/>
      <c r="I29" s="1" t="s">
        <v>24</v>
      </c>
      <c r="J29" s="1" t="s">
        <v>35</v>
      </c>
      <c r="K29" s="1" t="s">
        <v>19</v>
      </c>
      <c r="M29" s="3">
        <f>Table1[[#This Row],[Start Date/Time  (Local Cust Time)]]+(O$1/24)</f>
        <v>42898.125</v>
      </c>
      <c r="N29" s="3">
        <f>Table1[[#This Row],[Finish Date/ Time (Local Cust Time)]]+(O$1/24)</f>
        <v>42898.208333333328</v>
      </c>
      <c r="O29" s="1"/>
    </row>
    <row r="30" spans="1:15" ht="25" x14ac:dyDescent="0.35">
      <c r="B30" s="1" t="s">
        <v>78</v>
      </c>
      <c r="C30" s="10">
        <v>0</v>
      </c>
      <c r="D30" s="11" t="s">
        <v>166</v>
      </c>
      <c r="E30" s="1" t="s">
        <v>156</v>
      </c>
      <c r="F30" s="3">
        <v>42897.916666666664</v>
      </c>
      <c r="G30" s="3">
        <v>42897.9375</v>
      </c>
      <c r="H30" s="1"/>
      <c r="I30" s="1" t="s">
        <v>24</v>
      </c>
      <c r="J30" s="1" t="s">
        <v>35</v>
      </c>
      <c r="K30" s="1" t="s">
        <v>19</v>
      </c>
      <c r="M30" s="3">
        <f>Table1[[#This Row],[Start Date/Time  (Local Cust Time)]]+(O$1/24)</f>
        <v>42898.208333333328</v>
      </c>
      <c r="N30" s="3">
        <f>Table1[[#This Row],[Finish Date/ Time (Local Cust Time)]]+(O$1/24)</f>
        <v>42898.229166666664</v>
      </c>
      <c r="O30" s="1"/>
    </row>
    <row r="31" spans="1:15" ht="37.5" x14ac:dyDescent="0.35">
      <c r="B31" s="1" t="s">
        <v>79</v>
      </c>
      <c r="C31" s="10">
        <v>0</v>
      </c>
      <c r="D31" s="11" t="s">
        <v>167</v>
      </c>
      <c r="E31" s="1" t="s">
        <v>6</v>
      </c>
      <c r="F31" s="3">
        <v>42897.9375</v>
      </c>
      <c r="G31" s="3">
        <v>42897.9375</v>
      </c>
      <c r="H31" s="1"/>
      <c r="I31" s="1" t="s">
        <v>24</v>
      </c>
      <c r="J31" s="1" t="s">
        <v>35</v>
      </c>
      <c r="K31" s="1" t="s">
        <v>19</v>
      </c>
      <c r="M31" s="3">
        <f>Table1[[#This Row],[Start Date/Time  (Local Cust Time)]]+(O$1/24)</f>
        <v>42898.229166666664</v>
      </c>
      <c r="N31" s="3">
        <f>Table1[[#This Row],[Finish Date/ Time (Local Cust Time)]]+(O$1/24)</f>
        <v>42898.229166666664</v>
      </c>
      <c r="O31" s="1"/>
    </row>
    <row r="32" spans="1:15" ht="25" x14ac:dyDescent="0.35">
      <c r="B32" s="1" t="s">
        <v>80</v>
      </c>
      <c r="C32" s="10">
        <v>0</v>
      </c>
      <c r="D32" s="11" t="s">
        <v>81</v>
      </c>
      <c r="E32" s="1" t="s">
        <v>6</v>
      </c>
      <c r="F32" s="3">
        <v>42897.9375</v>
      </c>
      <c r="G32" s="3">
        <v>42897.9375</v>
      </c>
      <c r="H32" s="1"/>
      <c r="I32" s="1" t="s">
        <v>24</v>
      </c>
      <c r="J32" s="1" t="s">
        <v>35</v>
      </c>
      <c r="K32" s="1" t="s">
        <v>19</v>
      </c>
      <c r="M32" s="3"/>
      <c r="N32" s="3"/>
      <c r="O32" s="1"/>
    </row>
    <row r="33" spans="1:15" ht="25" x14ac:dyDescent="0.35">
      <c r="A33" s="13" t="s">
        <v>43</v>
      </c>
      <c r="B33" s="1" t="s">
        <v>82</v>
      </c>
      <c r="C33" s="10">
        <v>0</v>
      </c>
      <c r="D33" s="11" t="s">
        <v>168</v>
      </c>
      <c r="E33" s="15" t="s">
        <v>99</v>
      </c>
      <c r="F33" s="12">
        <v>42897.9375</v>
      </c>
      <c r="G33" s="12">
        <v>42897.9375</v>
      </c>
      <c r="H33" s="1"/>
      <c r="I33" s="1" t="s">
        <v>24</v>
      </c>
      <c r="J33" s="1" t="s">
        <v>35</v>
      </c>
      <c r="K33" s="1" t="s">
        <v>19</v>
      </c>
      <c r="M33" s="3">
        <f>Table1[[#This Row],[Start Date/Time  (Local Cust Time)]]+(O$1/24)</f>
        <v>42898.229166666664</v>
      </c>
      <c r="N33" s="3">
        <f>Table1[[#This Row],[Finish Date/ Time (Local Cust Time)]]+(O$1/24)</f>
        <v>42898.229166666664</v>
      </c>
      <c r="O33" s="1"/>
    </row>
    <row r="34" spans="1:15" ht="25" x14ac:dyDescent="0.35">
      <c r="A34" s="15"/>
      <c r="B34" s="1" t="s">
        <v>83</v>
      </c>
      <c r="C34" s="10">
        <v>0</v>
      </c>
      <c r="D34" s="11" t="s">
        <v>169</v>
      </c>
      <c r="E34" s="15" t="s">
        <v>99</v>
      </c>
      <c r="F34" s="12">
        <v>42897.9375</v>
      </c>
      <c r="G34" s="12">
        <v>42897.9375</v>
      </c>
      <c r="H34" s="1"/>
      <c r="I34" s="1" t="s">
        <v>24</v>
      </c>
      <c r="J34" s="1" t="s">
        <v>35</v>
      </c>
      <c r="K34" s="1" t="s">
        <v>48</v>
      </c>
      <c r="M34" s="3">
        <f>Table1[[#This Row],[Start Date/Time  (Local Cust Time)]]+(O$1/24)</f>
        <v>42898.229166666664</v>
      </c>
      <c r="N34" s="3">
        <f>Table1[[#This Row],[Finish Date/ Time (Local Cust Time)]]+(O$1/24)</f>
        <v>42898.229166666664</v>
      </c>
      <c r="O34" s="1"/>
    </row>
    <row r="35" spans="1:15" ht="87.5" x14ac:dyDescent="0.35">
      <c r="B35" s="1" t="s">
        <v>85</v>
      </c>
      <c r="C35" s="10">
        <v>0</v>
      </c>
      <c r="D35" s="11" t="s">
        <v>86</v>
      </c>
      <c r="E35" s="1" t="s">
        <v>11</v>
      </c>
      <c r="F35" s="12">
        <v>42897.833333333336</v>
      </c>
      <c r="G35" s="12">
        <v>42899.333333333336</v>
      </c>
      <c r="H35" s="1"/>
      <c r="I35" s="1" t="s">
        <v>24</v>
      </c>
      <c r="J35" s="1" t="s">
        <v>35</v>
      </c>
      <c r="K35" s="1" t="s">
        <v>19</v>
      </c>
      <c r="L35" s="1" t="s">
        <v>87</v>
      </c>
      <c r="M35" s="3"/>
      <c r="N35" s="3"/>
      <c r="O35" s="1"/>
    </row>
    <row r="36" spans="1:15" ht="25" x14ac:dyDescent="0.35">
      <c r="B36" s="1" t="s">
        <v>88</v>
      </c>
      <c r="C36" s="10">
        <v>0</v>
      </c>
      <c r="D36" s="11" t="s">
        <v>84</v>
      </c>
      <c r="E36" s="1" t="s">
        <v>67</v>
      </c>
      <c r="F36" s="12">
        <v>42898.416666666664</v>
      </c>
      <c r="G36" s="12">
        <v>42898.583333333336</v>
      </c>
      <c r="H36" s="1"/>
      <c r="I36" s="1" t="s">
        <v>24</v>
      </c>
      <c r="J36" s="1" t="s">
        <v>35</v>
      </c>
      <c r="K36" s="1" t="s">
        <v>19</v>
      </c>
      <c r="M36" s="3"/>
      <c r="N36" s="3"/>
      <c r="O36" s="1"/>
    </row>
    <row r="37" spans="1:15" ht="25" x14ac:dyDescent="0.35">
      <c r="B37" s="1" t="s">
        <v>89</v>
      </c>
      <c r="C37" s="10">
        <v>0</v>
      </c>
      <c r="D37" s="11" t="s">
        <v>23</v>
      </c>
      <c r="E37" s="1" t="s">
        <v>6</v>
      </c>
      <c r="F37" s="12">
        <v>42898.666666666664</v>
      </c>
      <c r="G37" s="12">
        <v>42898.666666666664</v>
      </c>
      <c r="H37" s="1"/>
      <c r="I37" s="1" t="s">
        <v>24</v>
      </c>
      <c r="J37" s="1" t="s">
        <v>35</v>
      </c>
      <c r="K37" s="1" t="s">
        <v>19</v>
      </c>
      <c r="M37" s="3"/>
      <c r="N37" s="3"/>
      <c r="O37" s="1"/>
    </row>
    <row r="38" spans="1:15" ht="25" x14ac:dyDescent="0.35">
      <c r="B38" s="1" t="s">
        <v>92</v>
      </c>
      <c r="C38" s="10">
        <v>0</v>
      </c>
      <c r="D38" s="11" t="s">
        <v>10</v>
      </c>
      <c r="E38" s="1" t="s">
        <v>90</v>
      </c>
      <c r="F38" s="12">
        <v>42898.666666666664</v>
      </c>
      <c r="G38" s="12">
        <v>42898.708333333336</v>
      </c>
      <c r="H38" s="1"/>
      <c r="I38" s="1" t="s">
        <v>24</v>
      </c>
      <c r="J38" s="1" t="s">
        <v>35</v>
      </c>
      <c r="K38" s="1" t="s">
        <v>91</v>
      </c>
      <c r="M38" s="3"/>
      <c r="N38" s="3"/>
      <c r="O38" s="1"/>
    </row>
    <row r="39" spans="1:15" ht="25" x14ac:dyDescent="0.35">
      <c r="B39" s="1" t="s">
        <v>93</v>
      </c>
      <c r="C39" s="10">
        <v>0</v>
      </c>
      <c r="D39" s="11" t="s">
        <v>21</v>
      </c>
      <c r="E39" s="1" t="s">
        <v>90</v>
      </c>
      <c r="F39" s="12">
        <v>42898.708333333336</v>
      </c>
      <c r="G39" s="12">
        <v>42898.75</v>
      </c>
      <c r="H39" s="1"/>
      <c r="I39" s="1" t="s">
        <v>24</v>
      </c>
      <c r="J39" s="1" t="s">
        <v>35</v>
      </c>
      <c r="K39" s="1" t="s">
        <v>19</v>
      </c>
      <c r="M39" s="3"/>
      <c r="N39" s="3"/>
      <c r="O39" s="1"/>
    </row>
    <row r="40" spans="1:15" ht="25" x14ac:dyDescent="0.35">
      <c r="B40" s="1" t="s">
        <v>95</v>
      </c>
      <c r="C40" s="10">
        <v>0</v>
      </c>
      <c r="D40" s="11" t="s">
        <v>94</v>
      </c>
      <c r="E40" s="1" t="s">
        <v>6</v>
      </c>
      <c r="F40" s="12">
        <v>42898.708333333336</v>
      </c>
      <c r="G40" s="12">
        <v>42898.708333333336</v>
      </c>
      <c r="H40" s="1"/>
      <c r="I40" s="1" t="s">
        <v>24</v>
      </c>
      <c r="J40" s="1" t="s">
        <v>35</v>
      </c>
      <c r="K40" s="1" t="s">
        <v>91</v>
      </c>
      <c r="M40" s="3"/>
      <c r="N40" s="3"/>
      <c r="O40" s="1"/>
    </row>
    <row r="41" spans="1:15" ht="25" x14ac:dyDescent="0.35">
      <c r="B41" s="1" t="s">
        <v>170</v>
      </c>
      <c r="C41" s="10">
        <v>0</v>
      </c>
      <c r="D41" s="11" t="s">
        <v>96</v>
      </c>
      <c r="E41" s="1" t="s">
        <v>6</v>
      </c>
      <c r="F41" s="12">
        <v>42898.75</v>
      </c>
      <c r="G41" s="12">
        <v>42898.75</v>
      </c>
      <c r="H41" s="1"/>
      <c r="I41" s="1" t="s">
        <v>24</v>
      </c>
      <c r="J41" s="1" t="s">
        <v>35</v>
      </c>
      <c r="K41" s="1" t="s">
        <v>19</v>
      </c>
      <c r="M41" s="3"/>
      <c r="N41" s="3"/>
      <c r="O41" s="1"/>
    </row>
    <row r="42" spans="1:15" s="4" customFormat="1" ht="13" x14ac:dyDescent="0.35">
      <c r="B42" s="4">
        <v>5.0999999999999996</v>
      </c>
      <c r="C42" s="5">
        <v>0</v>
      </c>
      <c r="D42" s="20" t="s">
        <v>97</v>
      </c>
      <c r="F42" s="7"/>
      <c r="G42" s="7"/>
      <c r="I42" s="1"/>
      <c r="M42" s="3"/>
      <c r="N42" s="7"/>
      <c r="O42" s="1"/>
    </row>
    <row r="43" spans="1:15" ht="87.5" x14ac:dyDescent="0.35">
      <c r="B43" s="1" t="s">
        <v>98</v>
      </c>
      <c r="C43" s="10">
        <v>0</v>
      </c>
      <c r="D43" s="11" t="s">
        <v>129</v>
      </c>
      <c r="E43" s="1" t="s">
        <v>6</v>
      </c>
      <c r="F43" s="12">
        <v>42856</v>
      </c>
      <c r="G43" s="12">
        <v>42856</v>
      </c>
      <c r="H43" s="1"/>
      <c r="I43" s="1" t="s">
        <v>24</v>
      </c>
      <c r="J43" s="1" t="s">
        <v>35</v>
      </c>
      <c r="K43" s="1" t="s">
        <v>91</v>
      </c>
      <c r="L43" s="1" t="s">
        <v>130</v>
      </c>
      <c r="M43" s="3"/>
      <c r="N43" s="3"/>
      <c r="O43" s="1"/>
    </row>
    <row r="44" spans="1:15" ht="25" x14ac:dyDescent="0.35">
      <c r="B44" s="1" t="s">
        <v>100</v>
      </c>
      <c r="C44" s="10">
        <v>0</v>
      </c>
      <c r="D44" s="11" t="s">
        <v>143</v>
      </c>
      <c r="E44" s="1" t="s">
        <v>142</v>
      </c>
      <c r="F44" s="12">
        <v>42870</v>
      </c>
      <c r="G44" s="12">
        <v>42877</v>
      </c>
      <c r="H44" s="1"/>
      <c r="I44" s="1" t="s">
        <v>24</v>
      </c>
      <c r="J44" s="1" t="s">
        <v>35</v>
      </c>
      <c r="K44" s="1" t="s">
        <v>91</v>
      </c>
      <c r="M44" s="3"/>
      <c r="N44" s="3"/>
      <c r="O44" s="1"/>
    </row>
    <row r="45" spans="1:15" ht="25" x14ac:dyDescent="0.35">
      <c r="B45" s="1" t="s">
        <v>101</v>
      </c>
      <c r="C45" s="10">
        <v>0</v>
      </c>
      <c r="D45" s="11" t="s">
        <v>134</v>
      </c>
      <c r="E45" s="1" t="s">
        <v>99</v>
      </c>
      <c r="F45" s="12">
        <v>42891</v>
      </c>
      <c r="G45" s="12">
        <v>42891</v>
      </c>
      <c r="H45" s="1" t="s">
        <v>69</v>
      </c>
      <c r="I45" s="1" t="s">
        <v>24</v>
      </c>
      <c r="J45" s="1" t="s">
        <v>35</v>
      </c>
      <c r="K45" s="1" t="s">
        <v>91</v>
      </c>
      <c r="M45" s="3"/>
      <c r="N45" s="3"/>
      <c r="O45" s="1"/>
    </row>
    <row r="46" spans="1:15" ht="25" x14ac:dyDescent="0.35">
      <c r="B46" s="1" t="s">
        <v>102</v>
      </c>
      <c r="C46" s="10">
        <v>0</v>
      </c>
      <c r="D46" s="11" t="s">
        <v>12</v>
      </c>
      <c r="E46" s="1" t="s">
        <v>99</v>
      </c>
      <c r="F46" s="12">
        <v>42891</v>
      </c>
      <c r="G46" s="12">
        <v>42891</v>
      </c>
      <c r="H46" s="1"/>
      <c r="I46" s="1" t="s">
        <v>24</v>
      </c>
      <c r="J46" s="1" t="s">
        <v>35</v>
      </c>
      <c r="K46" s="1" t="s">
        <v>91</v>
      </c>
      <c r="M46" s="3"/>
      <c r="N46" s="3"/>
      <c r="O46" s="1"/>
    </row>
    <row r="47" spans="1:15" ht="25" x14ac:dyDescent="0.35">
      <c r="B47" s="1" t="s">
        <v>104</v>
      </c>
      <c r="C47" s="10">
        <v>0</v>
      </c>
      <c r="D47" s="11" t="s">
        <v>13</v>
      </c>
      <c r="E47" s="1" t="s">
        <v>8</v>
      </c>
      <c r="F47" s="12">
        <v>42891</v>
      </c>
      <c r="G47" s="12">
        <v>42891</v>
      </c>
      <c r="H47" s="1"/>
      <c r="I47" s="1" t="s">
        <v>24</v>
      </c>
      <c r="J47" s="1" t="s">
        <v>35</v>
      </c>
      <c r="K47" s="1" t="s">
        <v>91</v>
      </c>
      <c r="M47" s="3"/>
      <c r="N47" s="3"/>
      <c r="O47" s="1"/>
    </row>
    <row r="48" spans="1:15" ht="25" x14ac:dyDescent="0.35">
      <c r="B48" s="1" t="s">
        <v>105</v>
      </c>
      <c r="C48" s="10">
        <v>0</v>
      </c>
      <c r="D48" s="11" t="s">
        <v>103</v>
      </c>
      <c r="E48" s="1" t="s">
        <v>8</v>
      </c>
      <c r="F48" s="12">
        <v>42891</v>
      </c>
      <c r="G48" s="12">
        <v>42891</v>
      </c>
      <c r="H48" s="1"/>
      <c r="I48" s="1" t="s">
        <v>24</v>
      </c>
      <c r="J48" s="1" t="s">
        <v>35</v>
      </c>
      <c r="K48" s="1" t="s">
        <v>91</v>
      </c>
      <c r="M48" s="3"/>
      <c r="N48" s="3"/>
      <c r="O48" s="1"/>
    </row>
    <row r="49" spans="1:15" ht="25" x14ac:dyDescent="0.35">
      <c r="B49" s="1" t="s">
        <v>106</v>
      </c>
      <c r="C49" s="10">
        <v>0</v>
      </c>
      <c r="D49" s="11" t="s">
        <v>133</v>
      </c>
      <c r="E49" s="1" t="s">
        <v>8</v>
      </c>
      <c r="F49" s="12">
        <v>42897.333333333336</v>
      </c>
      <c r="G49" s="12">
        <v>42897</v>
      </c>
      <c r="H49" s="1"/>
      <c r="I49" s="1" t="s">
        <v>24</v>
      </c>
      <c r="J49" s="1" t="s">
        <v>35</v>
      </c>
      <c r="K49" s="1" t="s">
        <v>19</v>
      </c>
      <c r="M49" s="3"/>
      <c r="N49" s="3"/>
      <c r="O49" s="1"/>
    </row>
    <row r="50" spans="1:15" ht="25" x14ac:dyDescent="0.35">
      <c r="B50" s="1" t="s">
        <v>107</v>
      </c>
      <c r="C50" s="10">
        <v>0</v>
      </c>
      <c r="D50" s="11" t="s">
        <v>22</v>
      </c>
      <c r="E50" s="1" t="s">
        <v>6</v>
      </c>
      <c r="F50" s="12">
        <v>42897</v>
      </c>
      <c r="G50" s="12">
        <v>42897</v>
      </c>
      <c r="H50" s="1"/>
      <c r="I50" s="1" t="s">
        <v>24</v>
      </c>
      <c r="J50" s="1" t="s">
        <v>35</v>
      </c>
      <c r="K50" s="1" t="s">
        <v>91</v>
      </c>
      <c r="M50" s="3"/>
      <c r="N50" s="3"/>
      <c r="O50" s="1"/>
    </row>
    <row r="51" spans="1:15" ht="25" x14ac:dyDescent="0.35">
      <c r="B51" s="1" t="s">
        <v>108</v>
      </c>
      <c r="C51" s="10">
        <v>0</v>
      </c>
      <c r="D51" s="11" t="s">
        <v>109</v>
      </c>
      <c r="E51" s="1" t="s">
        <v>6</v>
      </c>
      <c r="F51" s="12">
        <v>42898</v>
      </c>
      <c r="G51" s="12">
        <v>42898</v>
      </c>
      <c r="H51" s="12"/>
      <c r="I51" s="1" t="s">
        <v>24</v>
      </c>
      <c r="J51" s="1" t="s">
        <v>35</v>
      </c>
      <c r="K51" s="1" t="s">
        <v>19</v>
      </c>
      <c r="M51" s="3"/>
      <c r="N51" s="3"/>
      <c r="O51" s="1"/>
    </row>
    <row r="52" spans="1:15" s="4" customFormat="1" ht="13" x14ac:dyDescent="0.35">
      <c r="B52" s="4">
        <v>6.1</v>
      </c>
      <c r="C52" s="5">
        <v>0</v>
      </c>
      <c r="D52" s="9" t="s">
        <v>14</v>
      </c>
      <c r="F52" s="7"/>
      <c r="G52" s="7"/>
      <c r="I52" s="1"/>
      <c r="M52" s="3"/>
      <c r="N52" s="7"/>
      <c r="O52" s="1"/>
    </row>
    <row r="53" spans="1:15" ht="25" x14ac:dyDescent="0.35">
      <c r="B53" s="1" t="s">
        <v>110</v>
      </c>
      <c r="C53" s="10">
        <v>0</v>
      </c>
      <c r="D53" s="11" t="s">
        <v>144</v>
      </c>
      <c r="E53" s="1" t="s">
        <v>6</v>
      </c>
      <c r="F53" s="12">
        <v>42899</v>
      </c>
      <c r="G53" s="12">
        <v>42899</v>
      </c>
      <c r="H53" s="1"/>
      <c r="I53" s="1" t="s">
        <v>24</v>
      </c>
      <c r="J53" s="1" t="s">
        <v>35</v>
      </c>
      <c r="K53" s="1" t="s">
        <v>91</v>
      </c>
      <c r="M53" s="3"/>
      <c r="N53" s="3"/>
      <c r="O53" s="1"/>
    </row>
    <row r="54" spans="1:15" ht="125" x14ac:dyDescent="0.35">
      <c r="B54" s="1" t="s">
        <v>111</v>
      </c>
      <c r="C54" s="10">
        <v>0</v>
      </c>
      <c r="D54" s="11" t="s">
        <v>145</v>
      </c>
      <c r="E54" s="1" t="s">
        <v>90</v>
      </c>
      <c r="F54" s="12">
        <v>42899</v>
      </c>
      <c r="G54" s="12">
        <v>42899</v>
      </c>
      <c r="H54" s="1"/>
      <c r="I54" s="1" t="s">
        <v>24</v>
      </c>
      <c r="J54" s="1" t="s">
        <v>35</v>
      </c>
      <c r="K54" s="1" t="s">
        <v>48</v>
      </c>
      <c r="L54" s="1" t="s">
        <v>127</v>
      </c>
      <c r="M54" s="3"/>
      <c r="N54" s="3"/>
      <c r="O54" s="1"/>
    </row>
    <row r="55" spans="1:15" ht="25" x14ac:dyDescent="0.35">
      <c r="B55" s="1" t="s">
        <v>112</v>
      </c>
      <c r="C55" s="10">
        <v>0</v>
      </c>
      <c r="D55" s="11" t="s">
        <v>15</v>
      </c>
      <c r="E55" s="1" t="s">
        <v>6</v>
      </c>
      <c r="F55" s="12">
        <v>42899</v>
      </c>
      <c r="G55" s="12">
        <v>42899</v>
      </c>
      <c r="H55" s="1"/>
      <c r="I55" s="1" t="s">
        <v>24</v>
      </c>
      <c r="J55" s="1" t="s">
        <v>35</v>
      </c>
      <c r="K55" s="1" t="s">
        <v>19</v>
      </c>
      <c r="M55" s="3"/>
      <c r="N55" s="3"/>
      <c r="O55" s="1"/>
    </row>
    <row r="56" spans="1:15" ht="25" x14ac:dyDescent="0.35">
      <c r="B56" s="1" t="s">
        <v>113</v>
      </c>
      <c r="C56" s="10">
        <v>0</v>
      </c>
      <c r="D56" s="11" t="s">
        <v>115</v>
      </c>
      <c r="E56" s="1" t="s">
        <v>6</v>
      </c>
      <c r="F56" s="12">
        <v>42899</v>
      </c>
      <c r="G56" s="12">
        <v>42899</v>
      </c>
      <c r="H56" s="1"/>
      <c r="I56" s="1" t="s">
        <v>24</v>
      </c>
      <c r="J56" s="1" t="s">
        <v>35</v>
      </c>
      <c r="K56" s="1" t="s">
        <v>19</v>
      </c>
      <c r="M56" s="3"/>
      <c r="N56" s="3"/>
      <c r="O56" s="1"/>
    </row>
    <row r="57" spans="1:15" ht="25" x14ac:dyDescent="0.35">
      <c r="B57" s="1" t="s">
        <v>114</v>
      </c>
      <c r="C57" s="10">
        <v>0</v>
      </c>
      <c r="D57" s="11" t="s">
        <v>16</v>
      </c>
      <c r="E57" s="1" t="s">
        <v>6</v>
      </c>
      <c r="F57" s="12">
        <v>42899</v>
      </c>
      <c r="G57" s="12">
        <v>42899</v>
      </c>
      <c r="H57" s="1"/>
      <c r="I57" s="1" t="s">
        <v>24</v>
      </c>
      <c r="J57" s="1" t="s">
        <v>35</v>
      </c>
      <c r="K57" s="1" t="s">
        <v>19</v>
      </c>
      <c r="M57" s="3"/>
      <c r="N57" s="3"/>
      <c r="O57" s="1"/>
    </row>
    <row r="58" spans="1:15" ht="37.5" x14ac:dyDescent="0.35">
      <c r="A58" s="23"/>
      <c r="B58" s="23" t="s">
        <v>116</v>
      </c>
      <c r="C58" s="10">
        <v>0</v>
      </c>
      <c r="D58" s="11" t="s">
        <v>137</v>
      </c>
      <c r="E58" s="23" t="s">
        <v>135</v>
      </c>
      <c r="F58" s="12">
        <v>42899</v>
      </c>
      <c r="G58" s="12">
        <v>42899</v>
      </c>
      <c r="H58" s="23"/>
      <c r="I58" s="23" t="s">
        <v>24</v>
      </c>
      <c r="J58" s="1" t="s">
        <v>35</v>
      </c>
      <c r="K58" s="1" t="s">
        <v>19</v>
      </c>
      <c r="L58" s="23"/>
      <c r="M58" s="24"/>
      <c r="N58" s="25"/>
      <c r="O58" s="23"/>
    </row>
    <row r="59" spans="1:15" ht="25" x14ac:dyDescent="0.35">
      <c r="A59" s="23"/>
      <c r="B59" s="23" t="s">
        <v>136</v>
      </c>
      <c r="C59" s="10">
        <v>0</v>
      </c>
      <c r="D59" s="11" t="s">
        <v>138</v>
      </c>
      <c r="E59" s="23" t="s">
        <v>135</v>
      </c>
      <c r="F59" s="12">
        <v>42899</v>
      </c>
      <c r="G59" s="12">
        <v>42899</v>
      </c>
      <c r="H59" s="23"/>
      <c r="I59" s="23" t="s">
        <v>24</v>
      </c>
      <c r="J59" s="1" t="s">
        <v>35</v>
      </c>
      <c r="K59" s="1" t="s">
        <v>19</v>
      </c>
      <c r="L59" s="23"/>
      <c r="M59" s="24"/>
      <c r="N59" s="25"/>
      <c r="O59" s="23"/>
    </row>
    <row r="60" spans="1:15" ht="25" x14ac:dyDescent="0.35">
      <c r="B60" s="1" t="s">
        <v>139</v>
      </c>
      <c r="C60" s="10">
        <v>0</v>
      </c>
      <c r="D60" s="11" t="s">
        <v>126</v>
      </c>
      <c r="E60" s="1" t="s">
        <v>6</v>
      </c>
      <c r="F60" s="12">
        <v>42899</v>
      </c>
      <c r="G60" s="12">
        <v>42899</v>
      </c>
      <c r="H60" s="1"/>
      <c r="I60" s="1" t="s">
        <v>24</v>
      </c>
      <c r="J60" s="1" t="s">
        <v>35</v>
      </c>
      <c r="K60" s="1" t="s">
        <v>91</v>
      </c>
      <c r="M60" s="3"/>
      <c r="N60" s="3"/>
      <c r="O60" s="1"/>
    </row>
    <row r="61" spans="1:15" s="4" customFormat="1" ht="13" x14ac:dyDescent="0.35">
      <c r="A61" s="1"/>
      <c r="B61" s="1"/>
      <c r="C61" s="5"/>
      <c r="D61" s="21"/>
      <c r="F61" s="6"/>
      <c r="G61" s="6"/>
      <c r="I61" s="1"/>
      <c r="M61" s="3"/>
      <c r="N61" s="7"/>
      <c r="O61" s="1"/>
    </row>
    <row r="62" spans="1:15" ht="12.5" x14ac:dyDescent="0.35">
      <c r="C62" s="10"/>
      <c r="D62" s="11"/>
      <c r="F62" s="2"/>
      <c r="G62" s="3"/>
      <c r="H62" s="1"/>
      <c r="I62" s="1"/>
      <c r="M62" s="3"/>
      <c r="N62" s="3"/>
      <c r="O62" s="1"/>
    </row>
    <row r="63" spans="1:15" ht="12.5" x14ac:dyDescent="0.35">
      <c r="C63" s="10"/>
      <c r="D63" s="11"/>
      <c r="F63" s="2"/>
      <c r="G63" s="3"/>
      <c r="H63" s="1"/>
      <c r="I63" s="1"/>
      <c r="M63" s="3"/>
      <c r="N63" s="3"/>
      <c r="O63" s="1"/>
    </row>
  </sheetData>
  <pageMargins left="0.7" right="0.7" top="0.75" bottom="0.75" header="0.3" footer="0.3"/>
  <pageSetup scale="57" fitToHeight="0" orientation="landscape" horizontalDpi="4294967293" verticalDpi="4294967293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topLeftCell="B1" workbookViewId="0">
      <selection activeCell="B1" sqref="B1"/>
    </sheetView>
  </sheetViews>
  <sheetFormatPr defaultColWidth="9.1796875" defaultRowHeight="14.5" x14ac:dyDescent="0.35"/>
  <cols>
    <col min="1" max="1" width="12.7265625" style="1" hidden="1" customWidth="1"/>
    <col min="2" max="2" width="10.1796875" style="1" bestFit="1" customWidth="1"/>
    <col min="3" max="3" width="9.54296875" style="27" customWidth="1"/>
    <col min="4" max="4" width="56.26953125" style="1" customWidth="1"/>
    <col min="5" max="5" width="11" style="1" bestFit="1" customWidth="1"/>
    <col min="6" max="6" width="16" style="1" customWidth="1"/>
    <col min="7" max="7" width="15.7265625" style="2" customWidth="1"/>
    <col min="8" max="8" width="9" style="28" customWidth="1"/>
    <col min="9" max="9" width="13.81640625" style="3" customWidth="1"/>
    <col min="10" max="10" width="12.81640625" style="1" customWidth="1"/>
    <col min="11" max="11" width="15" style="1" customWidth="1"/>
    <col min="12" max="12" width="31" style="1" customWidth="1"/>
    <col min="13" max="13" width="14.54296875" style="1" customWidth="1"/>
    <col min="14" max="14" width="15.7265625" style="1" customWidth="1"/>
    <col min="15" max="15" width="0.1796875" style="2" hidden="1" customWidth="1"/>
    <col min="16" max="16" width="36" style="1" customWidth="1"/>
    <col min="17" max="16384" width="9.1796875" style="1"/>
  </cols>
  <sheetData>
    <row r="1" spans="1:15" ht="25" x14ac:dyDescent="0.35">
      <c r="A1" s="1" t="s">
        <v>25</v>
      </c>
      <c r="B1" s="1" t="s">
        <v>26</v>
      </c>
      <c r="C1" s="1" t="s">
        <v>0</v>
      </c>
      <c r="D1" s="1" t="s">
        <v>1</v>
      </c>
      <c r="E1" s="1" t="s">
        <v>2</v>
      </c>
      <c r="F1" s="2" t="s">
        <v>27</v>
      </c>
      <c r="G1" s="3" t="s">
        <v>28</v>
      </c>
      <c r="H1" s="1" t="s">
        <v>29</v>
      </c>
      <c r="I1" s="1" t="s">
        <v>20</v>
      </c>
      <c r="J1" s="1" t="s">
        <v>17</v>
      </c>
      <c r="K1" s="1" t="s">
        <v>18</v>
      </c>
      <c r="L1" s="1" t="s">
        <v>3</v>
      </c>
      <c r="M1" s="3" t="s">
        <v>30</v>
      </c>
      <c r="N1" s="3" t="s">
        <v>31</v>
      </c>
      <c r="O1" s="1" t="s">
        <v>32</v>
      </c>
    </row>
    <row r="2" spans="1:15" s="4" customFormat="1" ht="13" x14ac:dyDescent="0.35">
      <c r="C2" s="5">
        <v>0</v>
      </c>
      <c r="D2" s="4" t="s">
        <v>171</v>
      </c>
      <c r="F2" s="6"/>
      <c r="G2" s="7"/>
      <c r="M2" s="8"/>
      <c r="N2" s="7"/>
      <c r="O2" s="1"/>
    </row>
    <row r="3" spans="1:15" s="4" customFormat="1" ht="13" x14ac:dyDescent="0.35">
      <c r="B3" s="4" t="s">
        <v>4</v>
      </c>
      <c r="C3" s="5">
        <v>0</v>
      </c>
      <c r="D3" s="9" t="s">
        <v>33</v>
      </c>
      <c r="F3" s="6"/>
      <c r="G3" s="7"/>
      <c r="M3" s="8"/>
      <c r="N3" s="7"/>
      <c r="O3" s="1"/>
    </row>
    <row r="4" spans="1:15" ht="25" x14ac:dyDescent="0.35">
      <c r="B4" s="1" t="s">
        <v>5</v>
      </c>
      <c r="C4" s="10">
        <v>1</v>
      </c>
      <c r="D4" s="11" t="s">
        <v>172</v>
      </c>
      <c r="F4" s="12">
        <v>42892</v>
      </c>
      <c r="G4" s="12">
        <v>42892</v>
      </c>
      <c r="H4" s="1"/>
      <c r="I4" s="1" t="s">
        <v>24</v>
      </c>
      <c r="J4" s="1" t="s">
        <v>35</v>
      </c>
      <c r="K4" s="1" t="s">
        <v>19</v>
      </c>
      <c r="L4" s="1" t="s">
        <v>173</v>
      </c>
      <c r="M4" s="3"/>
      <c r="N4" s="3"/>
      <c r="O4" s="1"/>
    </row>
    <row r="5" spans="1:15" s="4" customFormat="1" ht="13" x14ac:dyDescent="0.35">
      <c r="B5" s="4">
        <v>2.1</v>
      </c>
      <c r="C5" s="5">
        <v>0</v>
      </c>
      <c r="D5" s="9" t="s">
        <v>174</v>
      </c>
      <c r="F5" s="6"/>
      <c r="G5" s="7"/>
      <c r="I5" s="1"/>
      <c r="M5" s="3"/>
      <c r="N5" s="7"/>
      <c r="O5" s="1"/>
    </row>
    <row r="6" spans="1:15" s="4" customFormat="1" ht="25" x14ac:dyDescent="0.35">
      <c r="A6" s="1"/>
      <c r="B6" s="12"/>
      <c r="C6" s="10">
        <v>1</v>
      </c>
      <c r="D6" s="11" t="s">
        <v>175</v>
      </c>
      <c r="E6" s="1"/>
      <c r="F6" s="3">
        <v>42892.708333333336</v>
      </c>
      <c r="G6" s="3">
        <v>42892.708333333336</v>
      </c>
      <c r="H6" s="1"/>
      <c r="I6" s="1" t="s">
        <v>24</v>
      </c>
      <c r="J6" s="1" t="s">
        <v>35</v>
      </c>
      <c r="K6" s="1" t="s">
        <v>19</v>
      </c>
      <c r="L6" s="1"/>
      <c r="M6" s="26"/>
      <c r="N6" s="3"/>
      <c r="O6" s="1"/>
    </row>
    <row r="7" spans="1:15" s="4" customFormat="1" ht="25" x14ac:dyDescent="0.35">
      <c r="A7" s="1"/>
      <c r="B7" s="12"/>
      <c r="C7" s="10">
        <v>1</v>
      </c>
      <c r="D7" s="11" t="s">
        <v>176</v>
      </c>
      <c r="E7" s="1"/>
      <c r="F7" s="12">
        <v>42892</v>
      </c>
      <c r="G7" s="12">
        <v>42892</v>
      </c>
      <c r="H7" s="1"/>
      <c r="I7" s="1" t="s">
        <v>24</v>
      </c>
      <c r="J7" s="1" t="s">
        <v>35</v>
      </c>
      <c r="K7" s="1" t="s">
        <v>19</v>
      </c>
      <c r="L7" s="1"/>
      <c r="M7" s="26"/>
      <c r="N7" s="3"/>
      <c r="O7" s="1"/>
    </row>
    <row r="8" spans="1:15" ht="25" x14ac:dyDescent="0.35">
      <c r="B8" s="1" t="s">
        <v>42</v>
      </c>
      <c r="C8" s="10">
        <v>1</v>
      </c>
      <c r="D8" s="11" t="s">
        <v>177</v>
      </c>
      <c r="E8" s="1" t="s">
        <v>156</v>
      </c>
      <c r="F8" s="3">
        <v>42892.708333333336</v>
      </c>
      <c r="G8" s="3">
        <v>42892.729166666664</v>
      </c>
      <c r="H8" s="1"/>
      <c r="I8" s="1" t="s">
        <v>24</v>
      </c>
      <c r="J8" s="1" t="s">
        <v>35</v>
      </c>
      <c r="K8" s="1" t="s">
        <v>19</v>
      </c>
      <c r="M8" s="3"/>
      <c r="N8" s="3"/>
      <c r="O8" s="1"/>
    </row>
    <row r="9" spans="1:15" ht="25" x14ac:dyDescent="0.35">
      <c r="B9" s="1" t="s">
        <v>44</v>
      </c>
      <c r="C9" s="10">
        <v>1</v>
      </c>
      <c r="D9" s="11" t="s">
        <v>178</v>
      </c>
      <c r="E9" s="1" t="s">
        <v>179</v>
      </c>
      <c r="F9" s="3">
        <v>42892.833333333336</v>
      </c>
      <c r="G9" s="3">
        <v>42892.833333333336</v>
      </c>
      <c r="H9" s="1"/>
      <c r="I9" s="1" t="s">
        <v>24</v>
      </c>
      <c r="J9" s="1" t="s">
        <v>35</v>
      </c>
      <c r="K9" s="1" t="s">
        <v>19</v>
      </c>
      <c r="M9" s="3"/>
      <c r="N9" s="3"/>
      <c r="O9" s="1"/>
    </row>
    <row r="10" spans="1:15" ht="25" x14ac:dyDescent="0.35">
      <c r="B10" s="1" t="s">
        <v>37</v>
      </c>
      <c r="C10" s="10">
        <v>1</v>
      </c>
      <c r="D10" s="11" t="s">
        <v>180</v>
      </c>
      <c r="E10" s="1" t="s">
        <v>156</v>
      </c>
      <c r="F10" s="3">
        <v>42892.833333333336</v>
      </c>
      <c r="G10" s="3">
        <v>42892.84375</v>
      </c>
      <c r="H10" s="1"/>
      <c r="I10" s="1" t="s">
        <v>24</v>
      </c>
      <c r="J10" s="1" t="s">
        <v>35</v>
      </c>
      <c r="K10" s="1" t="s">
        <v>91</v>
      </c>
      <c r="M10" s="3"/>
      <c r="N10" s="3"/>
      <c r="O10" s="1"/>
    </row>
    <row r="11" spans="1:15" ht="37.5" x14ac:dyDescent="0.35">
      <c r="B11" s="1" t="s">
        <v>40</v>
      </c>
      <c r="C11" s="10">
        <v>1</v>
      </c>
      <c r="D11" s="11" t="s">
        <v>181</v>
      </c>
      <c r="E11" s="1" t="s">
        <v>156</v>
      </c>
      <c r="F11" s="3">
        <v>42892.84375</v>
      </c>
      <c r="G11" s="3">
        <v>42892.854166666664</v>
      </c>
      <c r="H11" s="1"/>
      <c r="I11" s="1" t="s">
        <v>24</v>
      </c>
      <c r="J11" s="1" t="s">
        <v>35</v>
      </c>
      <c r="K11" s="1" t="s">
        <v>91</v>
      </c>
      <c r="M11" s="26"/>
      <c r="N11" s="3"/>
      <c r="O11" s="1"/>
    </row>
    <row r="12" spans="1:15" s="4" customFormat="1" ht="13" x14ac:dyDescent="0.35">
      <c r="B12" s="4">
        <v>3.1</v>
      </c>
      <c r="C12" s="5">
        <v>0</v>
      </c>
      <c r="D12" s="9" t="s">
        <v>182</v>
      </c>
      <c r="F12" s="7"/>
      <c r="G12" s="7"/>
      <c r="I12" s="1"/>
      <c r="M12" s="3"/>
      <c r="N12" s="7"/>
      <c r="O12" s="1"/>
    </row>
    <row r="13" spans="1:15" ht="25" x14ac:dyDescent="0.35">
      <c r="A13" s="13" t="s">
        <v>43</v>
      </c>
      <c r="B13" s="1" t="s">
        <v>64</v>
      </c>
      <c r="C13" s="10">
        <v>1</v>
      </c>
      <c r="D13" s="11" t="s">
        <v>183</v>
      </c>
      <c r="E13" s="14" t="s">
        <v>11</v>
      </c>
      <c r="F13" s="12">
        <v>42893</v>
      </c>
      <c r="G13" s="12">
        <v>42894</v>
      </c>
      <c r="H13" s="1"/>
      <c r="I13" s="1" t="s">
        <v>24</v>
      </c>
      <c r="J13" s="1" t="s">
        <v>35</v>
      </c>
      <c r="K13" s="1" t="s">
        <v>48</v>
      </c>
      <c r="M13" s="3"/>
      <c r="N13" s="3"/>
      <c r="O13" s="1"/>
    </row>
    <row r="14" spans="1:15" ht="25" x14ac:dyDescent="0.35">
      <c r="A14" s="13" t="s">
        <v>43</v>
      </c>
      <c r="B14" s="1" t="s">
        <v>65</v>
      </c>
      <c r="C14" s="10">
        <v>0</v>
      </c>
      <c r="D14" s="11" t="s">
        <v>184</v>
      </c>
      <c r="E14" s="14" t="s">
        <v>90</v>
      </c>
      <c r="F14" s="12">
        <v>42894</v>
      </c>
      <c r="G14" s="12">
        <v>42894</v>
      </c>
      <c r="H14" s="1"/>
      <c r="I14" s="1" t="s">
        <v>24</v>
      </c>
      <c r="J14" s="1" t="s">
        <v>35</v>
      </c>
      <c r="K14" s="1" t="s">
        <v>48</v>
      </c>
      <c r="M14" s="3"/>
      <c r="N14" s="3"/>
      <c r="O14" s="1"/>
    </row>
    <row r="15" spans="1:15" ht="25" x14ac:dyDescent="0.35">
      <c r="A15" s="15"/>
      <c r="B15" s="1" t="s">
        <v>69</v>
      </c>
      <c r="C15" s="10">
        <v>1</v>
      </c>
      <c r="D15" s="11" t="s">
        <v>185</v>
      </c>
      <c r="E15" s="14" t="s">
        <v>156</v>
      </c>
      <c r="F15" s="12">
        <v>42894</v>
      </c>
      <c r="G15" s="12">
        <v>42894</v>
      </c>
      <c r="H15" s="1"/>
      <c r="I15" s="1" t="s">
        <v>24</v>
      </c>
      <c r="J15" s="1" t="s">
        <v>35</v>
      </c>
      <c r="K15" s="1" t="s">
        <v>186</v>
      </c>
      <c r="M15" s="26"/>
      <c r="N15" s="3"/>
      <c r="O15" s="1"/>
    </row>
    <row r="16" spans="1:15" ht="25" x14ac:dyDescent="0.35">
      <c r="A16" s="15"/>
      <c r="B16" s="1" t="s">
        <v>187</v>
      </c>
      <c r="C16" s="10">
        <v>1</v>
      </c>
      <c r="D16" s="11" t="s">
        <v>188</v>
      </c>
      <c r="E16" s="14" t="s">
        <v>189</v>
      </c>
      <c r="F16" s="3">
        <v>42894</v>
      </c>
      <c r="G16" s="12">
        <v>42894</v>
      </c>
      <c r="H16" s="1"/>
      <c r="I16" s="1" t="s">
        <v>24</v>
      </c>
      <c r="J16" s="1" t="s">
        <v>35</v>
      </c>
      <c r="K16" s="1" t="s">
        <v>190</v>
      </c>
      <c r="L16" s="1" t="s">
        <v>191</v>
      </c>
      <c r="M16" s="26"/>
      <c r="N16" s="3"/>
      <c r="O16" s="1"/>
    </row>
    <row r="17" spans="1:15" ht="25" x14ac:dyDescent="0.35">
      <c r="A17" s="15"/>
      <c r="B17" s="1" t="s">
        <v>192</v>
      </c>
      <c r="C17" s="10">
        <v>1</v>
      </c>
      <c r="D17" s="11" t="s">
        <v>193</v>
      </c>
      <c r="E17" s="14" t="s">
        <v>194</v>
      </c>
      <c r="F17" s="3">
        <v>42894.375</v>
      </c>
      <c r="G17" s="3">
        <v>42894.388888888891</v>
      </c>
      <c r="H17" s="1"/>
      <c r="I17" s="1" t="s">
        <v>24</v>
      </c>
      <c r="J17" s="1" t="s">
        <v>35</v>
      </c>
      <c r="K17" s="1" t="s">
        <v>91</v>
      </c>
      <c r="M17" s="26"/>
      <c r="N17" s="3"/>
      <c r="O17" s="1"/>
    </row>
    <row r="18" spans="1:15" ht="25" x14ac:dyDescent="0.35">
      <c r="A18" s="15"/>
      <c r="B18" s="1" t="s">
        <v>195</v>
      </c>
      <c r="C18" s="10">
        <v>1</v>
      </c>
      <c r="D18" s="11" t="s">
        <v>196</v>
      </c>
      <c r="E18" s="14" t="s">
        <v>197</v>
      </c>
      <c r="F18" s="3">
        <v>42894.388888888891</v>
      </c>
      <c r="G18" s="3">
        <v>42894.416666666664</v>
      </c>
      <c r="H18" s="1"/>
      <c r="I18" s="1" t="s">
        <v>24</v>
      </c>
      <c r="J18" s="1" t="s">
        <v>35</v>
      </c>
      <c r="K18" s="1" t="s">
        <v>91</v>
      </c>
      <c r="M18" s="26"/>
      <c r="N18" s="3"/>
      <c r="O18" s="1"/>
    </row>
    <row r="19" spans="1:15" ht="25" x14ac:dyDescent="0.35">
      <c r="A19" s="15"/>
      <c r="B19" s="1" t="s">
        <v>71</v>
      </c>
      <c r="C19" s="10">
        <v>1</v>
      </c>
      <c r="D19" s="11" t="s">
        <v>198</v>
      </c>
      <c r="E19" s="14" t="s">
        <v>179</v>
      </c>
      <c r="F19" s="3">
        <v>42894.416666666664</v>
      </c>
      <c r="G19" s="3">
        <v>42894.416666666664</v>
      </c>
      <c r="H19" s="1"/>
      <c r="I19" s="1" t="s">
        <v>24</v>
      </c>
      <c r="J19" s="1" t="s">
        <v>35</v>
      </c>
      <c r="K19" s="1" t="s">
        <v>91</v>
      </c>
      <c r="M19" s="26"/>
      <c r="N19" s="3"/>
      <c r="O19" s="1"/>
    </row>
    <row r="20" spans="1:15" ht="25" x14ac:dyDescent="0.35">
      <c r="A20" s="15"/>
      <c r="B20" s="1" t="s">
        <v>199</v>
      </c>
      <c r="C20" s="10">
        <v>1</v>
      </c>
      <c r="D20" s="11" t="s">
        <v>200</v>
      </c>
      <c r="E20" s="14" t="s">
        <v>156</v>
      </c>
      <c r="F20" s="3">
        <v>42894.416666666664</v>
      </c>
      <c r="G20" s="3">
        <v>42894.4375</v>
      </c>
      <c r="H20" s="1"/>
      <c r="I20" s="1" t="s">
        <v>24</v>
      </c>
      <c r="J20" s="1" t="s">
        <v>35</v>
      </c>
      <c r="K20" s="1" t="s">
        <v>48</v>
      </c>
      <c r="M20" s="26"/>
      <c r="N20" s="3"/>
      <c r="O20" s="1"/>
    </row>
    <row r="21" spans="1:15" ht="25" x14ac:dyDescent="0.35">
      <c r="A21" s="15"/>
      <c r="B21" s="1" t="s">
        <v>201</v>
      </c>
      <c r="C21" s="10">
        <v>1</v>
      </c>
      <c r="D21" s="11" t="s">
        <v>202</v>
      </c>
      <c r="E21" s="14" t="s">
        <v>90</v>
      </c>
      <c r="F21" s="3">
        <v>42894.416666666664</v>
      </c>
      <c r="G21" s="3">
        <v>42894.458333333336</v>
      </c>
      <c r="H21" s="1"/>
      <c r="I21" s="1" t="s">
        <v>24</v>
      </c>
      <c r="J21" s="1" t="s">
        <v>35</v>
      </c>
      <c r="K21" s="1" t="s">
        <v>19</v>
      </c>
      <c r="M21" s="26"/>
      <c r="N21" s="3"/>
      <c r="O21" s="1"/>
    </row>
    <row r="22" spans="1:15" ht="25" x14ac:dyDescent="0.35">
      <c r="B22" s="1" t="s">
        <v>203</v>
      </c>
      <c r="C22" s="10">
        <v>1</v>
      </c>
      <c r="D22" s="11" t="s">
        <v>204</v>
      </c>
      <c r="E22" s="14" t="s">
        <v>90</v>
      </c>
      <c r="F22" s="3">
        <v>42894.458333333336</v>
      </c>
      <c r="G22" s="3">
        <v>42894.5</v>
      </c>
      <c r="H22" s="1"/>
      <c r="I22" s="1" t="s">
        <v>24</v>
      </c>
      <c r="J22" s="1" t="s">
        <v>35</v>
      </c>
      <c r="K22" s="1" t="s">
        <v>19</v>
      </c>
      <c r="M22" s="26"/>
      <c r="N22" s="3"/>
      <c r="O22" s="1"/>
    </row>
    <row r="23" spans="1:15" ht="25" x14ac:dyDescent="0.35">
      <c r="B23" s="1" t="s">
        <v>205</v>
      </c>
      <c r="C23" s="10">
        <v>1</v>
      </c>
      <c r="D23" s="11" t="s">
        <v>206</v>
      </c>
      <c r="E23" s="14" t="s">
        <v>156</v>
      </c>
      <c r="F23" s="3">
        <v>42894.5</v>
      </c>
      <c r="G23" s="3">
        <v>42894.520833333336</v>
      </c>
      <c r="H23" s="1"/>
      <c r="I23" s="1" t="s">
        <v>24</v>
      </c>
      <c r="J23" s="1" t="s">
        <v>35</v>
      </c>
      <c r="K23" s="1" t="s">
        <v>19</v>
      </c>
      <c r="M23" s="26">
        <f>Table17[[#This Row],[Start Date/Time  (Local Cust Time)]]+TIME(12,0,0)</f>
        <v>42895</v>
      </c>
      <c r="N23" s="3">
        <f>Table17[[#This Row],[Start Date/Time  (Local Cust Time)]]+(O$1/24)</f>
        <v>42894.791666666664</v>
      </c>
      <c r="O23" s="1"/>
    </row>
    <row r="24" spans="1:15" ht="25" x14ac:dyDescent="0.35">
      <c r="A24" s="15"/>
      <c r="B24" s="1" t="s">
        <v>207</v>
      </c>
      <c r="C24" s="10">
        <v>0.5</v>
      </c>
      <c r="D24" s="11" t="s">
        <v>208</v>
      </c>
      <c r="E24" s="14" t="s">
        <v>90</v>
      </c>
      <c r="F24" s="3">
        <v>42895.416666666664</v>
      </c>
      <c r="G24" s="3">
        <v>42895.458333333336</v>
      </c>
      <c r="H24" s="1"/>
      <c r="I24" s="1" t="s">
        <v>24</v>
      </c>
      <c r="J24" s="1" t="s">
        <v>35</v>
      </c>
      <c r="K24" s="1" t="s">
        <v>19</v>
      </c>
      <c r="M24" s="26"/>
      <c r="N24" s="3"/>
      <c r="O24" s="1"/>
    </row>
    <row r="25" spans="1:15" ht="25" x14ac:dyDescent="0.35">
      <c r="A25" s="13" t="s">
        <v>43</v>
      </c>
      <c r="B25" s="1" t="s">
        <v>209</v>
      </c>
      <c r="C25" s="10">
        <v>0</v>
      </c>
      <c r="D25" s="11" t="s">
        <v>210</v>
      </c>
      <c r="E25" s="14" t="s">
        <v>90</v>
      </c>
      <c r="F25" s="3">
        <v>42895.458333333336</v>
      </c>
      <c r="G25" s="3">
        <v>42895.5</v>
      </c>
      <c r="H25" s="1"/>
      <c r="I25" s="1" t="s">
        <v>24</v>
      </c>
      <c r="J25" s="1" t="s">
        <v>35</v>
      </c>
      <c r="K25" s="1" t="s">
        <v>19</v>
      </c>
      <c r="M25" s="3"/>
      <c r="N25" s="3"/>
      <c r="O25" s="1"/>
    </row>
    <row r="26" spans="1:15" ht="25" x14ac:dyDescent="0.35">
      <c r="B26" s="1" t="s">
        <v>211</v>
      </c>
      <c r="C26" s="10">
        <v>0</v>
      </c>
      <c r="D26" s="11" t="s">
        <v>212</v>
      </c>
      <c r="E26" s="14" t="s">
        <v>39</v>
      </c>
      <c r="F26" s="3">
        <v>42895.5</v>
      </c>
      <c r="G26" s="3">
        <v>42895.583333333336</v>
      </c>
      <c r="H26" s="1"/>
      <c r="I26" s="1" t="s">
        <v>24</v>
      </c>
      <c r="J26" s="1" t="s">
        <v>35</v>
      </c>
      <c r="K26" s="1" t="s">
        <v>19</v>
      </c>
      <c r="M26" s="3"/>
      <c r="N26" s="3"/>
      <c r="O26" s="1"/>
    </row>
    <row r="27" spans="1:15" ht="25" x14ac:dyDescent="0.35">
      <c r="B27" s="1" t="s">
        <v>213</v>
      </c>
      <c r="C27" s="10">
        <v>0</v>
      </c>
      <c r="D27" s="11" t="s">
        <v>214</v>
      </c>
      <c r="E27" s="1" t="s">
        <v>6</v>
      </c>
      <c r="F27" s="3">
        <v>42895.666666666664</v>
      </c>
      <c r="G27" s="3">
        <v>42895.666666666664</v>
      </c>
      <c r="H27" s="1"/>
      <c r="I27" s="1" t="s">
        <v>24</v>
      </c>
      <c r="J27" s="1" t="s">
        <v>35</v>
      </c>
      <c r="K27" s="1" t="s">
        <v>19</v>
      </c>
      <c r="M27" s="3"/>
      <c r="N27" s="3"/>
      <c r="O27" s="1"/>
    </row>
    <row r="28" spans="1:15" s="4" customFormat="1" ht="13" x14ac:dyDescent="0.35">
      <c r="B28" s="4">
        <v>4.0999999999999996</v>
      </c>
      <c r="C28" s="5">
        <v>0</v>
      </c>
      <c r="D28" s="9" t="s">
        <v>215</v>
      </c>
      <c r="F28" s="7"/>
      <c r="G28" s="7"/>
      <c r="I28" s="1"/>
      <c r="M28" s="3"/>
      <c r="N28" s="7"/>
      <c r="O28" s="1"/>
    </row>
    <row r="29" spans="1:15" ht="25" x14ac:dyDescent="0.35">
      <c r="B29" s="1" t="s">
        <v>76</v>
      </c>
      <c r="C29" s="10">
        <v>0</v>
      </c>
      <c r="D29" s="11" t="s">
        <v>216</v>
      </c>
      <c r="E29" s="1" t="s">
        <v>217</v>
      </c>
      <c r="F29" s="3">
        <v>42897.666666666664</v>
      </c>
      <c r="G29" s="12">
        <v>42898</v>
      </c>
      <c r="H29" s="1"/>
      <c r="I29" s="1" t="s">
        <v>24</v>
      </c>
      <c r="J29" s="1" t="s">
        <v>35</v>
      </c>
      <c r="K29" s="1" t="s">
        <v>19</v>
      </c>
      <c r="M29" s="3"/>
      <c r="N29" s="3"/>
      <c r="O29" s="1"/>
    </row>
    <row r="30" spans="1:15" ht="25" x14ac:dyDescent="0.35">
      <c r="B30" s="1" t="s">
        <v>78</v>
      </c>
      <c r="C30" s="10">
        <v>1</v>
      </c>
      <c r="D30" s="11" t="s">
        <v>218</v>
      </c>
      <c r="E30" s="1" t="s">
        <v>8</v>
      </c>
      <c r="F30" s="12">
        <v>42898</v>
      </c>
      <c r="G30" s="12">
        <v>42898</v>
      </c>
      <c r="H30" s="1"/>
      <c r="I30" s="1" t="s">
        <v>24</v>
      </c>
      <c r="J30" s="1" t="s">
        <v>35</v>
      </c>
      <c r="K30" s="1" t="s">
        <v>19</v>
      </c>
      <c r="M30" s="3"/>
      <c r="N30" s="3"/>
      <c r="O30" s="1"/>
    </row>
    <row r="31" spans="1:15" ht="25" x14ac:dyDescent="0.35">
      <c r="B31" s="1" t="s">
        <v>79</v>
      </c>
      <c r="C31" s="10">
        <v>0</v>
      </c>
      <c r="D31" s="11" t="s">
        <v>219</v>
      </c>
      <c r="E31" s="1" t="s">
        <v>6</v>
      </c>
      <c r="F31" s="12">
        <v>42898</v>
      </c>
      <c r="G31" s="12">
        <v>42898</v>
      </c>
      <c r="H31" s="1"/>
      <c r="I31" s="1" t="s">
        <v>24</v>
      </c>
      <c r="J31" s="1" t="s">
        <v>35</v>
      </c>
      <c r="K31" s="1" t="s">
        <v>19</v>
      </c>
      <c r="M31" s="3"/>
      <c r="N31" s="3"/>
      <c r="O31" s="1"/>
    </row>
    <row r="32" spans="1:15" ht="25" x14ac:dyDescent="0.35">
      <c r="B32" s="1" t="s">
        <v>80</v>
      </c>
      <c r="C32" s="10">
        <v>0</v>
      </c>
      <c r="D32" s="11" t="s">
        <v>220</v>
      </c>
      <c r="E32" s="1" t="s">
        <v>6</v>
      </c>
      <c r="F32" s="12">
        <v>42899</v>
      </c>
      <c r="G32" s="12">
        <v>42899</v>
      </c>
      <c r="H32" s="1"/>
      <c r="I32" s="1" t="s">
        <v>24</v>
      </c>
      <c r="J32" s="1" t="s">
        <v>35</v>
      </c>
      <c r="K32" s="1" t="s">
        <v>19</v>
      </c>
      <c r="M32" s="3"/>
      <c r="N32" s="3"/>
      <c r="O32" s="1"/>
    </row>
    <row r="33" spans="1:15" ht="25" x14ac:dyDescent="0.35">
      <c r="B33" s="1" t="s">
        <v>82</v>
      </c>
      <c r="C33" s="10">
        <v>0</v>
      </c>
      <c r="D33" s="11" t="s">
        <v>221</v>
      </c>
      <c r="E33" s="1" t="s">
        <v>8</v>
      </c>
      <c r="F33" s="12">
        <v>42899</v>
      </c>
      <c r="G33" s="12">
        <v>42899</v>
      </c>
      <c r="H33" s="1"/>
      <c r="I33" s="1" t="s">
        <v>24</v>
      </c>
      <c r="J33" s="1" t="s">
        <v>35</v>
      </c>
      <c r="K33" s="1" t="s">
        <v>222</v>
      </c>
      <c r="M33" s="3"/>
      <c r="N33" s="3"/>
      <c r="O33" s="1"/>
    </row>
    <row r="34" spans="1:15" s="4" customFormat="1" ht="13" x14ac:dyDescent="0.35">
      <c r="A34" s="1"/>
      <c r="B34" s="4">
        <v>5.0999999999999996</v>
      </c>
      <c r="C34" s="5">
        <v>0</v>
      </c>
      <c r="D34" s="21" t="s">
        <v>223</v>
      </c>
      <c r="F34" s="6"/>
      <c r="G34" s="6"/>
      <c r="I34" s="1"/>
      <c r="M34" s="3"/>
      <c r="N34" s="7"/>
      <c r="O34" s="1"/>
    </row>
    <row r="35" spans="1:15" ht="25" x14ac:dyDescent="0.35">
      <c r="B35" s="1" t="s">
        <v>98</v>
      </c>
      <c r="C35" s="10">
        <v>0</v>
      </c>
      <c r="D35" s="11" t="s">
        <v>224</v>
      </c>
      <c r="E35" s="1" t="s">
        <v>8</v>
      </c>
      <c r="F35" s="12">
        <v>42913</v>
      </c>
      <c r="G35" s="12">
        <v>42913</v>
      </c>
      <c r="H35" s="1"/>
      <c r="I35" s="1" t="s">
        <v>24</v>
      </c>
      <c r="J35" s="1" t="s">
        <v>35</v>
      </c>
      <c r="K35" s="1" t="s">
        <v>186</v>
      </c>
      <c r="L35" s="1" t="s">
        <v>225</v>
      </c>
      <c r="M35" s="3"/>
      <c r="N35" s="3"/>
      <c r="O35" s="1"/>
    </row>
    <row r="36" spans="1:15" ht="25" x14ac:dyDescent="0.35">
      <c r="B36" s="1" t="s">
        <v>100</v>
      </c>
      <c r="C36" s="10">
        <v>0</v>
      </c>
      <c r="D36" s="11" t="s">
        <v>226</v>
      </c>
      <c r="F36" s="12">
        <v>42991</v>
      </c>
      <c r="G36" s="12">
        <v>42991</v>
      </c>
      <c r="H36" s="1"/>
      <c r="I36" s="1" t="s">
        <v>24</v>
      </c>
      <c r="J36" s="1" t="s">
        <v>35</v>
      </c>
      <c r="K36" s="1" t="s">
        <v>48</v>
      </c>
      <c r="L36" s="1" t="s">
        <v>227</v>
      </c>
      <c r="M36" s="3"/>
      <c r="N36" s="3"/>
      <c r="O36" s="1"/>
    </row>
    <row r="37" spans="1:15" s="4" customFormat="1" ht="13" x14ac:dyDescent="0.35">
      <c r="C37" s="5"/>
      <c r="D37" s="9"/>
      <c r="F37" s="12"/>
      <c r="G37" s="7"/>
      <c r="I37" s="1"/>
      <c r="M37" s="3"/>
      <c r="N37" s="7"/>
      <c r="O37" s="1"/>
    </row>
    <row r="38" spans="1:15" ht="12.5" x14ac:dyDescent="0.35">
      <c r="C38" s="10"/>
      <c r="D38" s="11"/>
      <c r="F38" s="12"/>
      <c r="G38" s="12"/>
      <c r="H38" s="1"/>
      <c r="I38" s="1"/>
      <c r="M38" s="3"/>
      <c r="N38" s="3"/>
      <c r="O38" s="1"/>
    </row>
    <row r="39" spans="1:15" ht="12.5" x14ac:dyDescent="0.35">
      <c r="C39" s="10"/>
      <c r="D39" s="11"/>
      <c r="F39" s="12"/>
      <c r="G39" s="12"/>
      <c r="H39" s="1"/>
      <c r="I39" s="1"/>
      <c r="M39" s="3"/>
      <c r="N39" s="3"/>
      <c r="O39" s="1"/>
    </row>
    <row r="40" spans="1:15" ht="12.5" x14ac:dyDescent="0.35">
      <c r="C40" s="10"/>
      <c r="D40" s="11"/>
      <c r="F40" s="12"/>
      <c r="G40" s="12"/>
      <c r="H40" s="1"/>
      <c r="I40" s="1"/>
      <c r="M40" s="3"/>
      <c r="N40" s="3"/>
      <c r="O40" s="1"/>
    </row>
    <row r="41" spans="1:15" ht="12.5" x14ac:dyDescent="0.35">
      <c r="C41" s="10"/>
      <c r="D41" s="11"/>
      <c r="F41" s="12"/>
      <c r="G41" s="12"/>
      <c r="H41" s="1"/>
      <c r="I41" s="1"/>
      <c r="M41" s="3"/>
      <c r="N41" s="3"/>
      <c r="O41" s="1"/>
    </row>
    <row r="42" spans="1:15" ht="12.5" x14ac:dyDescent="0.35">
      <c r="C42" s="10"/>
      <c r="D42" s="11"/>
      <c r="F42" s="12"/>
      <c r="G42" s="12"/>
      <c r="H42" s="1"/>
      <c r="I42" s="1"/>
      <c r="M42" s="3"/>
      <c r="N42" s="3"/>
      <c r="O42" s="1"/>
    </row>
    <row r="43" spans="1:15" ht="12.5" x14ac:dyDescent="0.35">
      <c r="C43" s="10"/>
      <c r="D43" s="11"/>
      <c r="F43" s="12"/>
      <c r="G43" s="12"/>
      <c r="H43" s="1"/>
      <c r="I43" s="1"/>
      <c r="M43" s="26"/>
      <c r="N43" s="3"/>
      <c r="O43" s="1"/>
    </row>
    <row r="44" spans="1:15" ht="12.5" x14ac:dyDescent="0.35">
      <c r="C44" s="10"/>
      <c r="D44" s="11"/>
      <c r="F44" s="12"/>
      <c r="G44" s="12"/>
      <c r="H44" s="1"/>
      <c r="I44" s="1"/>
      <c r="M44" s="26"/>
      <c r="N44" s="3"/>
      <c r="O44" s="1"/>
    </row>
    <row r="45" spans="1:15" ht="12.5" x14ac:dyDescent="0.35">
      <c r="C45" s="10"/>
      <c r="D45" s="11"/>
      <c r="F45" s="12"/>
      <c r="G45" s="12"/>
      <c r="H45" s="1"/>
      <c r="I45" s="1"/>
      <c r="M45" s="3"/>
      <c r="N45" s="3"/>
      <c r="O45" s="1"/>
    </row>
    <row r="46" spans="1:15" s="4" customFormat="1" ht="13" x14ac:dyDescent="0.35">
      <c r="A46" s="1"/>
      <c r="B46" s="1"/>
      <c r="C46" s="5"/>
      <c r="D46" s="21"/>
      <c r="F46" s="6"/>
      <c r="G46" s="6"/>
      <c r="I46" s="1"/>
      <c r="M46" s="3"/>
      <c r="N46" s="7"/>
      <c r="O46" s="1"/>
    </row>
    <row r="47" spans="1:15" ht="12.5" x14ac:dyDescent="0.35">
      <c r="C47" s="10"/>
      <c r="D47" s="11"/>
      <c r="F47" s="2"/>
      <c r="G47" s="3"/>
      <c r="H47" s="1"/>
      <c r="I47" s="1"/>
      <c r="M47" s="3"/>
      <c r="N47" s="3"/>
      <c r="O47" s="1"/>
    </row>
    <row r="48" spans="1:15" ht="12.5" x14ac:dyDescent="0.35">
      <c r="C48" s="10"/>
      <c r="D48" s="11"/>
      <c r="F48" s="2"/>
      <c r="G48" s="3"/>
      <c r="H48" s="1"/>
      <c r="I48" s="1"/>
      <c r="M48" s="3"/>
      <c r="N48" s="3"/>
      <c r="O48" s="1"/>
    </row>
  </sheetData>
  <pageMargins left="0.7" right="0.7" top="0.75" bottom="0.75" header="0.3" footer="0.3"/>
  <pageSetup scale="53" fitToHeight="0" orientation="landscape" horizontalDpi="4294967293" verticalDpi="4294967293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opLeftCell="B1" zoomScaleNormal="100" workbookViewId="0">
      <selection activeCell="B1" sqref="B1"/>
    </sheetView>
  </sheetViews>
  <sheetFormatPr defaultColWidth="9.1796875" defaultRowHeight="14.5" x14ac:dyDescent="0.35"/>
  <cols>
    <col min="1" max="1" width="16.81640625" style="1" hidden="1" customWidth="1"/>
    <col min="2" max="2" width="9.1796875" style="1"/>
    <col min="3" max="3" width="9.54296875" style="22" customWidth="1"/>
    <col min="4" max="4" width="54.54296875" style="1" customWidth="1"/>
    <col min="5" max="5" width="11" style="1" bestFit="1" customWidth="1"/>
    <col min="6" max="6" width="15" style="1" customWidth="1"/>
    <col min="7" max="7" width="14.453125" style="2" customWidth="1"/>
    <col min="8" max="8" width="9" customWidth="1"/>
    <col min="9" max="9" width="13.81640625" style="3" customWidth="1"/>
    <col min="10" max="10" width="12.81640625" style="1" customWidth="1"/>
    <col min="11" max="11" width="14" style="1" customWidth="1"/>
    <col min="12" max="12" width="15" style="1" customWidth="1"/>
    <col min="13" max="13" width="14.54296875" style="1" customWidth="1"/>
    <col min="14" max="14" width="15.7265625" style="1" customWidth="1"/>
    <col min="15" max="15" width="0.1796875" style="2" hidden="1" customWidth="1"/>
    <col min="16" max="16" width="36" style="1" customWidth="1"/>
    <col min="17" max="16384" width="9.1796875" style="1"/>
  </cols>
  <sheetData>
    <row r="1" spans="1:15" ht="37.5" x14ac:dyDescent="0.35">
      <c r="A1" s="1" t="s">
        <v>25</v>
      </c>
      <c r="B1" s="1" t="s">
        <v>26</v>
      </c>
      <c r="C1" s="1" t="s">
        <v>0</v>
      </c>
      <c r="D1" s="1" t="s">
        <v>1</v>
      </c>
      <c r="E1" s="1" t="s">
        <v>2</v>
      </c>
      <c r="F1" s="2" t="s">
        <v>27</v>
      </c>
      <c r="G1" s="3" t="s">
        <v>28</v>
      </c>
      <c r="H1" s="1" t="s">
        <v>29</v>
      </c>
      <c r="I1" s="1" t="s">
        <v>20</v>
      </c>
      <c r="J1" s="1" t="s">
        <v>17</v>
      </c>
      <c r="K1" s="1" t="s">
        <v>18</v>
      </c>
      <c r="L1" s="1" t="s">
        <v>3</v>
      </c>
      <c r="M1" s="3" t="s">
        <v>30</v>
      </c>
      <c r="N1" s="3" t="s">
        <v>31</v>
      </c>
      <c r="O1" s="1" t="s">
        <v>32</v>
      </c>
    </row>
    <row r="2" spans="1:15" s="4" customFormat="1" ht="13" x14ac:dyDescent="0.35">
      <c r="C2" s="5">
        <v>0</v>
      </c>
      <c r="D2" s="4" t="s">
        <v>117</v>
      </c>
      <c r="F2" s="6"/>
      <c r="G2" s="7"/>
      <c r="M2" s="8"/>
      <c r="N2" s="7"/>
      <c r="O2" s="1"/>
    </row>
    <row r="3" spans="1:15" s="4" customFormat="1" ht="13" x14ac:dyDescent="0.35">
      <c r="B3" s="4" t="s">
        <v>4</v>
      </c>
      <c r="C3" s="5">
        <v>0</v>
      </c>
      <c r="D3" s="9" t="s">
        <v>33</v>
      </c>
      <c r="F3" s="6"/>
      <c r="G3" s="7"/>
      <c r="M3" s="8"/>
      <c r="N3" s="7"/>
      <c r="O3" s="1"/>
    </row>
    <row r="4" spans="1:15" ht="100" x14ac:dyDescent="0.35">
      <c r="B4" s="1" t="s">
        <v>5</v>
      </c>
      <c r="C4" s="10">
        <v>0</v>
      </c>
      <c r="D4" s="11" t="s">
        <v>132</v>
      </c>
      <c r="E4" s="1" t="s">
        <v>8</v>
      </c>
      <c r="F4" s="12">
        <v>42863</v>
      </c>
      <c r="G4" s="12">
        <v>42863</v>
      </c>
      <c r="H4" s="1" t="s">
        <v>34</v>
      </c>
      <c r="I4" s="1" t="s">
        <v>24</v>
      </c>
      <c r="J4" s="1" t="s">
        <v>35</v>
      </c>
      <c r="K4" s="1" t="s">
        <v>19</v>
      </c>
      <c r="M4" s="3"/>
      <c r="N4" s="3"/>
      <c r="O4" s="1"/>
    </row>
    <row r="5" spans="1:15" ht="37.5" x14ac:dyDescent="0.35">
      <c r="B5" s="1" t="s">
        <v>7</v>
      </c>
      <c r="C5" s="10">
        <v>0</v>
      </c>
      <c r="D5" s="11" t="s">
        <v>118</v>
      </c>
      <c r="E5" s="1" t="s">
        <v>8</v>
      </c>
      <c r="F5" s="12">
        <v>42875</v>
      </c>
      <c r="G5" s="12">
        <v>42875</v>
      </c>
      <c r="H5" s="1"/>
      <c r="I5" s="1" t="s">
        <v>24</v>
      </c>
      <c r="J5" s="1" t="s">
        <v>35</v>
      </c>
      <c r="K5" s="1" t="s">
        <v>19</v>
      </c>
      <c r="M5" s="3"/>
      <c r="N5" s="3"/>
      <c r="O5" s="1"/>
    </row>
    <row r="6" spans="1:15" s="4" customFormat="1" ht="13" x14ac:dyDescent="0.35">
      <c r="B6" s="4">
        <v>2.1</v>
      </c>
      <c r="C6" s="5">
        <v>0</v>
      </c>
      <c r="D6" s="9" t="s">
        <v>36</v>
      </c>
      <c r="F6" s="6"/>
      <c r="G6" s="7"/>
      <c r="I6" s="1"/>
      <c r="M6" s="3"/>
      <c r="N6" s="7"/>
      <c r="O6" s="1"/>
    </row>
    <row r="7" spans="1:15" ht="25" x14ac:dyDescent="0.35">
      <c r="B7" s="1" t="s">
        <v>37</v>
      </c>
      <c r="C7" s="10">
        <v>0</v>
      </c>
      <c r="D7" s="11" t="s">
        <v>38</v>
      </c>
      <c r="E7" s="1" t="s">
        <v>39</v>
      </c>
      <c r="F7" s="3">
        <v>42875.791666666664</v>
      </c>
      <c r="G7" s="3">
        <v>42875.875</v>
      </c>
      <c r="H7" s="1"/>
      <c r="I7" s="1" t="s">
        <v>24</v>
      </c>
      <c r="J7" s="1" t="s">
        <v>35</v>
      </c>
      <c r="K7" s="1" t="s">
        <v>19</v>
      </c>
      <c r="M7" s="3">
        <f>Table132[[#This Row],[Start Date/Time  (Local Cust Time)]]+(O$1/24)</f>
        <v>42876.083333333328</v>
      </c>
      <c r="N7" s="3">
        <f>Table132[[#This Row],[Finish Date/ Time (Local Cust Time)]]+(O$1/24)</f>
        <v>42876.166666666664</v>
      </c>
      <c r="O7" s="1"/>
    </row>
    <row r="8" spans="1:15" ht="25" x14ac:dyDescent="0.35">
      <c r="B8" s="1" t="s">
        <v>40</v>
      </c>
      <c r="C8" s="10">
        <v>0</v>
      </c>
      <c r="D8" s="11" t="s">
        <v>41</v>
      </c>
      <c r="E8" s="1" t="s">
        <v>39</v>
      </c>
      <c r="F8" s="3">
        <v>42875.791666666664</v>
      </c>
      <c r="G8" s="3">
        <v>42875.875</v>
      </c>
      <c r="H8" s="1"/>
      <c r="I8" s="1" t="s">
        <v>24</v>
      </c>
      <c r="J8" s="1" t="s">
        <v>35</v>
      </c>
      <c r="K8" s="1" t="s">
        <v>19</v>
      </c>
      <c r="M8" s="3">
        <f>Table132[[#This Row],[Start Date/Time  (Local Cust Time)]]+(O$1/24)</f>
        <v>42876.083333333328</v>
      </c>
      <c r="N8" s="3">
        <f>Table132[[#This Row],[Finish Date/ Time (Local Cust Time)]]+(O$1/24)</f>
        <v>42876.166666666664</v>
      </c>
      <c r="O8" s="1"/>
    </row>
    <row r="9" spans="1:15" ht="50.5" x14ac:dyDescent="0.35">
      <c r="A9" s="13" t="s">
        <v>43</v>
      </c>
      <c r="B9" s="1" t="s">
        <v>42</v>
      </c>
      <c r="C9" s="10">
        <v>0</v>
      </c>
      <c r="D9" s="11" t="s">
        <v>146</v>
      </c>
      <c r="E9" s="1" t="s">
        <v>6</v>
      </c>
      <c r="F9" s="3">
        <v>42875.895833333336</v>
      </c>
      <c r="G9" s="3">
        <v>42875.895833333336</v>
      </c>
      <c r="H9" s="1"/>
      <c r="I9" s="1" t="s">
        <v>24</v>
      </c>
      <c r="J9" s="1" t="s">
        <v>35</v>
      </c>
      <c r="K9" s="1" t="s">
        <v>45</v>
      </c>
      <c r="M9" s="3">
        <f>Table132[[#This Row],[Start Date/Time  (Local Cust Time)]]+(O$1/24)</f>
        <v>42876.1875</v>
      </c>
      <c r="N9" s="3">
        <f>Table132[[#This Row],[Finish Date/ Time (Local Cust Time)]]+(O$1/24)</f>
        <v>42876.1875</v>
      </c>
      <c r="O9" s="1"/>
    </row>
    <row r="10" spans="1:15" ht="25" x14ac:dyDescent="0.35">
      <c r="A10" s="14"/>
      <c r="B10" s="1" t="s">
        <v>44</v>
      </c>
      <c r="C10" s="10">
        <v>0</v>
      </c>
      <c r="D10" s="11" t="s">
        <v>47</v>
      </c>
      <c r="E10" s="15" t="s">
        <v>8</v>
      </c>
      <c r="F10" s="12">
        <v>42876</v>
      </c>
      <c r="G10" s="12">
        <v>42876</v>
      </c>
      <c r="H10" s="1"/>
      <c r="I10" s="1" t="s">
        <v>24</v>
      </c>
      <c r="J10" s="1" t="s">
        <v>35</v>
      </c>
      <c r="K10" s="1" t="s">
        <v>48</v>
      </c>
      <c r="M10" s="3"/>
      <c r="N10" s="3"/>
      <c r="O10" s="1"/>
    </row>
    <row r="11" spans="1:15" s="18" customFormat="1" ht="75" x14ac:dyDescent="0.35">
      <c r="A11" s="1"/>
      <c r="B11" s="1" t="s">
        <v>46</v>
      </c>
      <c r="C11" s="17">
        <v>0</v>
      </c>
      <c r="D11" s="11" t="s">
        <v>128</v>
      </c>
      <c r="E11" s="14" t="s">
        <v>6</v>
      </c>
      <c r="F11" s="12">
        <v>42875.979166666664</v>
      </c>
      <c r="G11" s="12">
        <v>42875.979166666664</v>
      </c>
      <c r="I11" s="1" t="s">
        <v>24</v>
      </c>
      <c r="J11" s="1" t="s">
        <v>35</v>
      </c>
      <c r="K11" s="1" t="s">
        <v>19</v>
      </c>
      <c r="M11" s="3">
        <f>Table132[[#This Row],[Start Date/Time  (Local Cust Time)]]+(O$1/24)</f>
        <v>42876.270833333328</v>
      </c>
      <c r="N11" s="3">
        <f>Table132[[#This Row],[Finish Date/ Time (Local Cust Time)]]+(O$1/24)</f>
        <v>42876.270833333328</v>
      </c>
      <c r="O11" s="1"/>
    </row>
    <row r="12" spans="1:15" ht="25" x14ac:dyDescent="0.35">
      <c r="B12" s="1" t="s">
        <v>49</v>
      </c>
      <c r="C12" s="10">
        <v>0</v>
      </c>
      <c r="D12" s="11" t="s">
        <v>123</v>
      </c>
      <c r="E12" s="14" t="s">
        <v>51</v>
      </c>
      <c r="F12" s="12">
        <v>42875.979166666664</v>
      </c>
      <c r="G12" s="12">
        <v>42875.979166666664</v>
      </c>
      <c r="H12" s="1"/>
      <c r="I12" s="1" t="s">
        <v>24</v>
      </c>
      <c r="J12" s="1" t="s">
        <v>35</v>
      </c>
      <c r="K12" s="1" t="s">
        <v>19</v>
      </c>
      <c r="M12" s="3"/>
      <c r="N12" s="3"/>
      <c r="O12" s="1"/>
    </row>
    <row r="13" spans="1:15" ht="25" x14ac:dyDescent="0.35">
      <c r="B13" s="1" t="s">
        <v>50</v>
      </c>
      <c r="C13" s="10">
        <v>0</v>
      </c>
      <c r="D13" s="11" t="s">
        <v>119</v>
      </c>
      <c r="E13" s="14" t="s">
        <v>53</v>
      </c>
      <c r="F13" s="12">
        <v>42875</v>
      </c>
      <c r="G13" s="12">
        <v>42875</v>
      </c>
      <c r="H13" s="1"/>
      <c r="I13" s="1" t="s">
        <v>24</v>
      </c>
      <c r="J13" s="1" t="s">
        <v>35</v>
      </c>
      <c r="K13" s="1" t="s">
        <v>19</v>
      </c>
      <c r="M13" s="3"/>
      <c r="N13" s="3"/>
      <c r="O13" s="1"/>
    </row>
    <row r="14" spans="1:15" ht="25" x14ac:dyDescent="0.35">
      <c r="B14" s="1" t="s">
        <v>52</v>
      </c>
      <c r="C14" s="10">
        <v>0</v>
      </c>
      <c r="D14" s="11" t="s">
        <v>120</v>
      </c>
      <c r="E14" s="14" t="s">
        <v>53</v>
      </c>
      <c r="F14" s="12">
        <v>42875</v>
      </c>
      <c r="G14" s="12">
        <v>42875</v>
      </c>
      <c r="H14" s="1"/>
      <c r="I14" s="1" t="s">
        <v>24</v>
      </c>
      <c r="J14" s="1" t="s">
        <v>35</v>
      </c>
      <c r="K14" s="1" t="s">
        <v>19</v>
      </c>
      <c r="M14" s="3"/>
      <c r="N14" s="3"/>
      <c r="O14" s="1"/>
    </row>
    <row r="15" spans="1:15" ht="50" x14ac:dyDescent="0.35">
      <c r="B15" s="1" t="s">
        <v>54</v>
      </c>
      <c r="C15" s="10">
        <v>0</v>
      </c>
      <c r="D15" s="11" t="s">
        <v>131</v>
      </c>
      <c r="E15" s="14" t="s">
        <v>53</v>
      </c>
      <c r="F15" s="12">
        <v>42875.979166666664</v>
      </c>
      <c r="G15" s="12">
        <v>42875.979166666664</v>
      </c>
      <c r="H15" s="18"/>
      <c r="I15" s="1" t="s">
        <v>24</v>
      </c>
      <c r="J15" s="1" t="s">
        <v>35</v>
      </c>
      <c r="K15" s="1" t="s">
        <v>19</v>
      </c>
      <c r="L15" s="18"/>
      <c r="M15" s="3">
        <f>Table132[[#This Row],[Start Date/Time  (Local Cust Time)]]+(O$1/24)</f>
        <v>42876.270833333328</v>
      </c>
      <c r="N15" s="3">
        <f>Table132[[#This Row],[Finish Date/ Time (Local Cust Time)]]+(O$1/24)</f>
        <v>42876.270833333328</v>
      </c>
      <c r="O15" s="1"/>
    </row>
    <row r="16" spans="1:15" ht="25" x14ac:dyDescent="0.35">
      <c r="A16" s="16" t="s">
        <v>43</v>
      </c>
      <c r="B16" s="1" t="s">
        <v>55</v>
      </c>
      <c r="C16" s="10">
        <v>0</v>
      </c>
      <c r="D16" s="11" t="s">
        <v>121</v>
      </c>
      <c r="E16" s="14" t="s">
        <v>6</v>
      </c>
      <c r="F16" s="19">
        <v>42875.979166666664</v>
      </c>
      <c r="G16" s="19">
        <v>42875.979166666664</v>
      </c>
      <c r="H16" s="18"/>
      <c r="I16" s="1" t="s">
        <v>24</v>
      </c>
      <c r="J16" s="1" t="s">
        <v>35</v>
      </c>
      <c r="K16" s="1" t="s">
        <v>19</v>
      </c>
      <c r="L16" s="18"/>
      <c r="M16" s="3">
        <f>Table132[[#This Row],[Start Date/Time  (Local Cust Time)]]+(O$1/24)</f>
        <v>42876.270833333328</v>
      </c>
      <c r="N16" s="3">
        <f>Table132[[#This Row],[Finish Date/ Time (Local Cust Time)]]+(O$1/24)</f>
        <v>42876.270833333328</v>
      </c>
      <c r="O16" s="1"/>
    </row>
    <row r="17" spans="1:15" ht="25" x14ac:dyDescent="0.35">
      <c r="B17" s="1" t="s">
        <v>57</v>
      </c>
      <c r="C17" s="10">
        <v>0</v>
      </c>
      <c r="D17" s="11" t="s">
        <v>56</v>
      </c>
      <c r="E17" s="15" t="s">
        <v>8</v>
      </c>
      <c r="F17" s="12">
        <v>42875</v>
      </c>
      <c r="G17" s="12">
        <v>42875</v>
      </c>
      <c r="H17" s="1"/>
      <c r="I17" s="1" t="s">
        <v>24</v>
      </c>
      <c r="J17" s="1" t="s">
        <v>35</v>
      </c>
      <c r="K17" s="1" t="s">
        <v>48</v>
      </c>
      <c r="M17" s="3"/>
      <c r="N17" s="3"/>
      <c r="O17" s="1"/>
    </row>
    <row r="18" spans="1:15" ht="25" x14ac:dyDescent="0.35">
      <c r="B18" s="1" t="s">
        <v>59</v>
      </c>
      <c r="C18" s="10">
        <v>0</v>
      </c>
      <c r="D18" s="11" t="s">
        <v>58</v>
      </c>
      <c r="E18" s="15" t="s">
        <v>8</v>
      </c>
      <c r="F18" s="12">
        <v>42875</v>
      </c>
      <c r="G18" s="12">
        <v>42875</v>
      </c>
      <c r="H18" s="1"/>
      <c r="I18" s="1" t="s">
        <v>24</v>
      </c>
      <c r="J18" s="1" t="s">
        <v>35</v>
      </c>
      <c r="K18" s="1" t="s">
        <v>48</v>
      </c>
      <c r="M18" s="3"/>
      <c r="N18" s="3"/>
      <c r="O18" s="1"/>
    </row>
    <row r="19" spans="1:15" ht="25" x14ac:dyDescent="0.35">
      <c r="B19" s="1" t="s">
        <v>61</v>
      </c>
      <c r="C19" s="10">
        <v>0</v>
      </c>
      <c r="D19" s="11" t="s">
        <v>60</v>
      </c>
      <c r="E19" s="15" t="s">
        <v>8</v>
      </c>
      <c r="F19" s="12">
        <v>42875</v>
      </c>
      <c r="G19" s="12">
        <v>42875</v>
      </c>
      <c r="H19" s="1"/>
      <c r="I19" s="1" t="s">
        <v>24</v>
      </c>
      <c r="J19" s="1" t="s">
        <v>35</v>
      </c>
      <c r="K19" s="1" t="s">
        <v>48</v>
      </c>
      <c r="M19" s="3"/>
      <c r="N19" s="3"/>
      <c r="O19" s="1"/>
    </row>
    <row r="20" spans="1:15" ht="37.5" x14ac:dyDescent="0.35">
      <c r="B20" s="1" t="s">
        <v>62</v>
      </c>
      <c r="C20" s="10">
        <v>0</v>
      </c>
      <c r="D20" s="11" t="s">
        <v>63</v>
      </c>
      <c r="E20" s="1" t="s">
        <v>6</v>
      </c>
      <c r="F20" s="12">
        <v>42875</v>
      </c>
      <c r="G20" s="12">
        <v>42905</v>
      </c>
      <c r="H20" s="1"/>
      <c r="I20" s="1" t="s">
        <v>24</v>
      </c>
      <c r="J20" s="1" t="s">
        <v>35</v>
      </c>
      <c r="K20" s="1" t="s">
        <v>19</v>
      </c>
      <c r="M20" s="3"/>
      <c r="N20" s="3"/>
      <c r="O20" s="1"/>
    </row>
    <row r="21" spans="1:15" s="4" customFormat="1" ht="13" x14ac:dyDescent="0.35">
      <c r="B21" s="4">
        <v>3.1</v>
      </c>
      <c r="C21" s="5">
        <v>0</v>
      </c>
      <c r="D21" s="9" t="s">
        <v>9</v>
      </c>
      <c r="F21" s="7"/>
      <c r="G21" s="7"/>
      <c r="I21" s="1"/>
      <c r="M21" s="3"/>
      <c r="N21" s="7"/>
      <c r="O21" s="1"/>
    </row>
    <row r="22" spans="1:15" ht="62.5" x14ac:dyDescent="0.35">
      <c r="A22" s="13" t="s">
        <v>43</v>
      </c>
      <c r="B22" s="1" t="s">
        <v>64</v>
      </c>
      <c r="C22" s="10">
        <v>0</v>
      </c>
      <c r="D22" s="11" t="s">
        <v>140</v>
      </c>
      <c r="E22" s="15" t="s">
        <v>141</v>
      </c>
      <c r="F22" s="12">
        <v>42876</v>
      </c>
      <c r="G22" s="12">
        <v>42894</v>
      </c>
      <c r="H22" s="1"/>
      <c r="I22" s="1" t="s">
        <v>24</v>
      </c>
      <c r="J22" s="1" t="s">
        <v>35</v>
      </c>
      <c r="K22" s="1" t="s">
        <v>48</v>
      </c>
      <c r="M22" s="3"/>
      <c r="N22" s="3"/>
      <c r="O22" s="1"/>
    </row>
    <row r="23" spans="1:15" ht="25" x14ac:dyDescent="0.35">
      <c r="A23" s="13" t="s">
        <v>43</v>
      </c>
      <c r="B23" s="1" t="s">
        <v>65</v>
      </c>
      <c r="C23" s="10">
        <v>0</v>
      </c>
      <c r="D23" s="11" t="s">
        <v>66</v>
      </c>
      <c r="E23" s="15" t="s">
        <v>67</v>
      </c>
      <c r="F23" s="3">
        <v>42894</v>
      </c>
      <c r="G23" s="3">
        <v>42897</v>
      </c>
      <c r="H23" s="1"/>
      <c r="I23" s="1" t="s">
        <v>24</v>
      </c>
      <c r="J23" s="1" t="s">
        <v>35</v>
      </c>
      <c r="K23" s="1" t="s">
        <v>68</v>
      </c>
      <c r="M23" s="3">
        <f>Table132[[#This Row],[Start Date/Time  (Local Cust Time)]]+(O$1/24)</f>
        <v>42894.291666666664</v>
      </c>
      <c r="N23" s="3">
        <f>Table132[[#This Row],[Finish Date/ Time (Local Cust Time)]]+(O$1/24)</f>
        <v>42897.291666666664</v>
      </c>
      <c r="O23" s="1"/>
    </row>
    <row r="24" spans="1:15" ht="25" x14ac:dyDescent="0.35">
      <c r="A24" s="13" t="s">
        <v>43</v>
      </c>
      <c r="B24" s="1" t="s">
        <v>69</v>
      </c>
      <c r="C24" s="10">
        <v>0</v>
      </c>
      <c r="D24" s="11" t="s">
        <v>70</v>
      </c>
      <c r="E24" s="15" t="s">
        <v>51</v>
      </c>
      <c r="F24" s="3">
        <v>42898</v>
      </c>
      <c r="G24" s="3">
        <v>42898.416666666664</v>
      </c>
      <c r="H24" s="1"/>
      <c r="I24" s="1" t="s">
        <v>24</v>
      </c>
      <c r="J24" s="1" t="s">
        <v>35</v>
      </c>
      <c r="K24" s="1" t="s">
        <v>48</v>
      </c>
      <c r="M24" s="3">
        <f>Table132[[#This Row],[Start Date/Time  (Local Cust Time)]]+(O$1/24)</f>
        <v>42898.291666666664</v>
      </c>
      <c r="N24" s="3">
        <f>Table132[[#This Row],[Finish Date/ Time (Local Cust Time)]]+(O$1/24)</f>
        <v>42898.708333333328</v>
      </c>
      <c r="O24" s="1"/>
    </row>
    <row r="25" spans="1:15" ht="25" x14ac:dyDescent="0.35">
      <c r="B25" s="1" t="s">
        <v>71</v>
      </c>
      <c r="C25" s="10">
        <v>0</v>
      </c>
      <c r="D25" s="11" t="s">
        <v>72</v>
      </c>
      <c r="E25" s="1" t="s">
        <v>11</v>
      </c>
      <c r="F25" s="3">
        <v>42898</v>
      </c>
      <c r="G25" s="3">
        <v>42900</v>
      </c>
      <c r="H25" s="1"/>
      <c r="I25" s="1" t="s">
        <v>24</v>
      </c>
      <c r="J25" s="1" t="s">
        <v>35</v>
      </c>
      <c r="K25" s="1" t="s">
        <v>19</v>
      </c>
      <c r="M25" s="3"/>
      <c r="N25" s="3"/>
      <c r="O25" s="1"/>
    </row>
    <row r="26" spans="1:15" ht="25" x14ac:dyDescent="0.35">
      <c r="B26" s="1" t="s">
        <v>73</v>
      </c>
      <c r="C26" s="10">
        <v>0</v>
      </c>
      <c r="D26" s="11" t="s">
        <v>74</v>
      </c>
      <c r="E26" s="1" t="s">
        <v>6</v>
      </c>
      <c r="F26" s="3">
        <v>42900.708333333336</v>
      </c>
      <c r="G26" s="3">
        <v>42900.708333333336</v>
      </c>
      <c r="H26" s="1"/>
      <c r="I26" s="1" t="s">
        <v>24</v>
      </c>
      <c r="J26" s="1" t="s">
        <v>35</v>
      </c>
      <c r="K26" s="1" t="s">
        <v>19</v>
      </c>
      <c r="M26" s="3"/>
      <c r="N26" s="3"/>
      <c r="O26" s="1"/>
    </row>
    <row r="27" spans="1:15" s="4" customFormat="1" ht="13" x14ac:dyDescent="0.35">
      <c r="B27" s="4">
        <v>4.0999999999999996</v>
      </c>
      <c r="C27" s="5">
        <v>0</v>
      </c>
      <c r="D27" s="9" t="s">
        <v>75</v>
      </c>
      <c r="F27" s="7"/>
      <c r="G27" s="7"/>
      <c r="I27" s="1"/>
      <c r="M27" s="3"/>
      <c r="N27" s="7"/>
      <c r="O27" s="1"/>
    </row>
    <row r="28" spans="1:15" ht="25" x14ac:dyDescent="0.35">
      <c r="B28" s="1" t="s">
        <v>76</v>
      </c>
      <c r="C28" s="10">
        <v>0</v>
      </c>
      <c r="D28" s="11" t="s">
        <v>77</v>
      </c>
      <c r="E28" s="1" t="s">
        <v>39</v>
      </c>
      <c r="F28" s="12">
        <v>42904.833333333336</v>
      </c>
      <c r="G28" s="12">
        <v>42904.916666666664</v>
      </c>
      <c r="H28" s="1"/>
      <c r="I28" s="1" t="s">
        <v>24</v>
      </c>
      <c r="J28" s="1" t="s">
        <v>35</v>
      </c>
      <c r="K28" s="1" t="s">
        <v>19</v>
      </c>
      <c r="M28" s="3">
        <f>Table132[[#This Row],[Start Date/Time  (Local Cust Time)]]+(O$1/24)</f>
        <v>42905.125</v>
      </c>
      <c r="N28" s="3">
        <f>Table132[[#This Row],[Finish Date/ Time (Local Cust Time)]]+(O$1/24)</f>
        <v>42905.208333333328</v>
      </c>
      <c r="O28" s="1"/>
    </row>
    <row r="29" spans="1:15" ht="25" x14ac:dyDescent="0.35">
      <c r="B29" s="1" t="s">
        <v>78</v>
      </c>
      <c r="C29" s="10">
        <v>0</v>
      </c>
      <c r="D29" s="11" t="s">
        <v>124</v>
      </c>
      <c r="E29" s="1" t="s">
        <v>39</v>
      </c>
      <c r="F29" s="3">
        <v>42904.833333333336</v>
      </c>
      <c r="G29" s="3">
        <v>42904.916666666664</v>
      </c>
      <c r="H29" s="1"/>
      <c r="I29" s="1" t="s">
        <v>24</v>
      </c>
      <c r="J29" s="1" t="s">
        <v>35</v>
      </c>
      <c r="K29" s="1" t="s">
        <v>19</v>
      </c>
      <c r="M29" s="3">
        <f>Table132[[#This Row],[Start Date/Time  (Local Cust Time)]]+(O$1/24)</f>
        <v>42905.125</v>
      </c>
      <c r="N29" s="3">
        <f>Table132[[#This Row],[Finish Date/ Time (Local Cust Time)]]+(O$1/24)</f>
        <v>42905.208333333328</v>
      </c>
      <c r="O29" s="1"/>
    </row>
    <row r="30" spans="1:15" ht="25" x14ac:dyDescent="0.35">
      <c r="B30" s="1" t="s">
        <v>79</v>
      </c>
      <c r="C30" s="10">
        <v>0</v>
      </c>
      <c r="D30" s="11" t="s">
        <v>122</v>
      </c>
      <c r="E30" s="1" t="s">
        <v>6</v>
      </c>
      <c r="F30" s="3">
        <v>42904.916666666664</v>
      </c>
      <c r="G30" s="3">
        <v>42904.916666666664</v>
      </c>
      <c r="H30" s="1"/>
      <c r="I30" s="1" t="s">
        <v>24</v>
      </c>
      <c r="J30" s="1" t="s">
        <v>35</v>
      </c>
      <c r="K30" s="1" t="s">
        <v>19</v>
      </c>
      <c r="M30" s="3">
        <f>Table132[[#This Row],[Start Date/Time  (Local Cust Time)]]+(O$1/24)</f>
        <v>42905.208333333328</v>
      </c>
      <c r="N30" s="3">
        <f>Table132[[#This Row],[Finish Date/ Time (Local Cust Time)]]+(O$1/24)</f>
        <v>42905.208333333328</v>
      </c>
      <c r="O30" s="1"/>
    </row>
    <row r="31" spans="1:15" ht="25" x14ac:dyDescent="0.35">
      <c r="B31" s="1" t="s">
        <v>80</v>
      </c>
      <c r="C31" s="10">
        <v>0</v>
      </c>
      <c r="D31" s="11" t="s">
        <v>81</v>
      </c>
      <c r="E31" s="1" t="s">
        <v>6</v>
      </c>
      <c r="F31" s="3">
        <v>42904.916666666664</v>
      </c>
      <c r="G31" s="3">
        <v>42904.916666666664</v>
      </c>
      <c r="H31" s="1"/>
      <c r="I31" s="1" t="s">
        <v>24</v>
      </c>
      <c r="J31" s="1" t="s">
        <v>35</v>
      </c>
      <c r="K31" s="1" t="s">
        <v>19</v>
      </c>
      <c r="M31" s="3"/>
      <c r="N31" s="3"/>
      <c r="O31" s="1"/>
    </row>
    <row r="32" spans="1:15" ht="25" x14ac:dyDescent="0.35">
      <c r="A32" s="13" t="s">
        <v>43</v>
      </c>
      <c r="B32" s="1" t="s">
        <v>82</v>
      </c>
      <c r="C32" s="10">
        <v>0</v>
      </c>
      <c r="D32" s="11" t="s">
        <v>125</v>
      </c>
      <c r="E32" s="15" t="s">
        <v>8</v>
      </c>
      <c r="F32" s="12">
        <v>42904.9375</v>
      </c>
      <c r="G32" s="12">
        <v>42904.9375</v>
      </c>
      <c r="H32" s="1"/>
      <c r="I32" s="1" t="s">
        <v>24</v>
      </c>
      <c r="J32" s="1" t="s">
        <v>35</v>
      </c>
      <c r="K32" s="1" t="s">
        <v>48</v>
      </c>
      <c r="M32" s="3">
        <f>Table132[[#This Row],[Start Date/Time  (Local Cust Time)]]+(O$1/24)</f>
        <v>42905.229166666664</v>
      </c>
      <c r="N32" s="3">
        <f>Table132[[#This Row],[Finish Date/ Time (Local Cust Time)]]+(O$1/24)</f>
        <v>42905.229166666664</v>
      </c>
      <c r="O32" s="1"/>
    </row>
    <row r="33" spans="2:15" ht="87.5" x14ac:dyDescent="0.35">
      <c r="B33" s="1" t="s">
        <v>85</v>
      </c>
      <c r="C33" s="10">
        <v>0</v>
      </c>
      <c r="D33" s="11" t="s">
        <v>86</v>
      </c>
      <c r="E33" s="1" t="s">
        <v>11</v>
      </c>
      <c r="F33" s="12">
        <v>42904.833333333336</v>
      </c>
      <c r="G33" s="12">
        <v>42906.333333333336</v>
      </c>
      <c r="H33" s="1"/>
      <c r="I33" s="1" t="s">
        <v>24</v>
      </c>
      <c r="J33" s="1" t="s">
        <v>35</v>
      </c>
      <c r="K33" s="1" t="s">
        <v>19</v>
      </c>
      <c r="L33" s="1" t="s">
        <v>87</v>
      </c>
      <c r="M33" s="3"/>
      <c r="N33" s="3"/>
      <c r="O33" s="1"/>
    </row>
    <row r="34" spans="2:15" ht="25" x14ac:dyDescent="0.35">
      <c r="B34" s="1" t="s">
        <v>83</v>
      </c>
      <c r="C34" s="10">
        <v>0</v>
      </c>
      <c r="D34" s="11" t="s">
        <v>84</v>
      </c>
      <c r="E34" s="1" t="s">
        <v>67</v>
      </c>
      <c r="F34" s="12">
        <v>42904.416666666664</v>
      </c>
      <c r="G34" s="12">
        <v>42904.583333333336</v>
      </c>
      <c r="H34" s="1"/>
      <c r="I34" s="1" t="s">
        <v>24</v>
      </c>
      <c r="J34" s="1" t="s">
        <v>35</v>
      </c>
      <c r="K34" s="1" t="s">
        <v>19</v>
      </c>
      <c r="M34" s="3"/>
      <c r="N34" s="3"/>
      <c r="O34" s="1"/>
    </row>
    <row r="35" spans="2:15" ht="25" x14ac:dyDescent="0.35">
      <c r="B35" s="1" t="s">
        <v>88</v>
      </c>
      <c r="C35" s="10">
        <v>0</v>
      </c>
      <c r="D35" s="11" t="s">
        <v>23</v>
      </c>
      <c r="E35" s="1" t="s">
        <v>6</v>
      </c>
      <c r="F35" s="12">
        <v>42905.666666666664</v>
      </c>
      <c r="G35" s="12">
        <v>42905.666666666664</v>
      </c>
      <c r="H35" s="1"/>
      <c r="I35" s="1" t="s">
        <v>24</v>
      </c>
      <c r="J35" s="1" t="s">
        <v>35</v>
      </c>
      <c r="K35" s="1" t="s">
        <v>19</v>
      </c>
      <c r="M35" s="3"/>
      <c r="N35" s="3"/>
      <c r="O35" s="1"/>
    </row>
    <row r="36" spans="2:15" ht="25" x14ac:dyDescent="0.35">
      <c r="B36" s="1" t="s">
        <v>89</v>
      </c>
      <c r="C36" s="10">
        <v>0</v>
      </c>
      <c r="D36" s="11" t="s">
        <v>10</v>
      </c>
      <c r="E36" s="1" t="s">
        <v>90</v>
      </c>
      <c r="F36" s="12">
        <v>42905.666666666664</v>
      </c>
      <c r="G36" s="12">
        <v>42905.708333333336</v>
      </c>
      <c r="H36" s="1"/>
      <c r="I36" s="1" t="s">
        <v>24</v>
      </c>
      <c r="J36" s="1" t="s">
        <v>35</v>
      </c>
      <c r="K36" s="1" t="s">
        <v>91</v>
      </c>
      <c r="M36" s="3"/>
      <c r="N36" s="3"/>
      <c r="O36" s="1"/>
    </row>
    <row r="37" spans="2:15" ht="25" x14ac:dyDescent="0.35">
      <c r="B37" s="1" t="s">
        <v>92</v>
      </c>
      <c r="C37" s="10">
        <v>0</v>
      </c>
      <c r="D37" s="11" t="s">
        <v>21</v>
      </c>
      <c r="E37" s="1" t="s">
        <v>90</v>
      </c>
      <c r="F37" s="12">
        <v>42905.708333333336</v>
      </c>
      <c r="G37" s="12">
        <v>42905.75</v>
      </c>
      <c r="H37" s="1"/>
      <c r="I37" s="1" t="s">
        <v>24</v>
      </c>
      <c r="J37" s="1" t="s">
        <v>35</v>
      </c>
      <c r="K37" s="1" t="s">
        <v>19</v>
      </c>
      <c r="M37" s="3"/>
      <c r="N37" s="3"/>
      <c r="O37" s="1"/>
    </row>
    <row r="38" spans="2:15" ht="25" x14ac:dyDescent="0.35">
      <c r="B38" s="1" t="s">
        <v>93</v>
      </c>
      <c r="C38" s="10">
        <v>0</v>
      </c>
      <c r="D38" s="11" t="s">
        <v>94</v>
      </c>
      <c r="E38" s="1" t="s">
        <v>6</v>
      </c>
      <c r="F38" s="12">
        <v>42905.708333333336</v>
      </c>
      <c r="G38" s="12">
        <v>42905.708333333336</v>
      </c>
      <c r="H38" s="1"/>
      <c r="I38" s="1" t="s">
        <v>24</v>
      </c>
      <c r="J38" s="1" t="s">
        <v>35</v>
      </c>
      <c r="K38" s="1" t="s">
        <v>91</v>
      </c>
      <c r="M38" s="3"/>
      <c r="N38" s="3"/>
      <c r="O38" s="1"/>
    </row>
    <row r="39" spans="2:15" ht="25" x14ac:dyDescent="0.35">
      <c r="B39" s="1" t="s">
        <v>95</v>
      </c>
      <c r="C39" s="10">
        <v>0</v>
      </c>
      <c r="D39" s="11" t="s">
        <v>96</v>
      </c>
      <c r="E39" s="1" t="s">
        <v>6</v>
      </c>
      <c r="F39" s="12">
        <v>42905.75</v>
      </c>
      <c r="G39" s="12">
        <v>42905.75</v>
      </c>
      <c r="H39" s="1"/>
      <c r="I39" s="1" t="s">
        <v>24</v>
      </c>
      <c r="J39" s="1" t="s">
        <v>35</v>
      </c>
      <c r="K39" s="1" t="s">
        <v>19</v>
      </c>
      <c r="M39" s="3"/>
      <c r="N39" s="3"/>
      <c r="O39" s="1"/>
    </row>
    <row r="40" spans="2:15" s="4" customFormat="1" ht="13" x14ac:dyDescent="0.35">
      <c r="B40" s="4">
        <v>5.0999999999999996</v>
      </c>
      <c r="C40" s="5">
        <v>0</v>
      </c>
      <c r="D40" s="20" t="s">
        <v>97</v>
      </c>
      <c r="F40" s="7"/>
      <c r="G40" s="7"/>
      <c r="I40" s="1"/>
      <c r="M40" s="3"/>
      <c r="N40" s="7"/>
      <c r="O40" s="1"/>
    </row>
    <row r="41" spans="2:15" ht="87.5" x14ac:dyDescent="0.35">
      <c r="B41" s="1" t="s">
        <v>98</v>
      </c>
      <c r="C41" s="10">
        <v>0</v>
      </c>
      <c r="D41" s="11" t="s">
        <v>129</v>
      </c>
      <c r="E41" s="1" t="s">
        <v>6</v>
      </c>
      <c r="F41" s="12">
        <v>42856</v>
      </c>
      <c r="G41" s="12">
        <v>42856</v>
      </c>
      <c r="H41" s="1"/>
      <c r="I41" s="1" t="s">
        <v>24</v>
      </c>
      <c r="J41" s="1" t="s">
        <v>35</v>
      </c>
      <c r="K41" s="1" t="s">
        <v>91</v>
      </c>
      <c r="L41" s="1" t="s">
        <v>130</v>
      </c>
      <c r="M41" s="3"/>
      <c r="N41" s="3"/>
      <c r="O41" s="1"/>
    </row>
    <row r="42" spans="2:15" ht="25" x14ac:dyDescent="0.35">
      <c r="B42" s="1" t="s">
        <v>100</v>
      </c>
      <c r="C42" s="10">
        <v>0</v>
      </c>
      <c r="D42" s="11" t="s">
        <v>143</v>
      </c>
      <c r="E42" s="1" t="s">
        <v>142</v>
      </c>
      <c r="F42" s="12">
        <v>42870</v>
      </c>
      <c r="G42" s="12">
        <v>42877</v>
      </c>
      <c r="H42" s="1"/>
      <c r="I42" s="1" t="s">
        <v>24</v>
      </c>
      <c r="J42" s="1" t="s">
        <v>35</v>
      </c>
      <c r="K42" s="1" t="s">
        <v>91</v>
      </c>
      <c r="M42" s="3"/>
      <c r="N42" s="3"/>
      <c r="O42" s="1"/>
    </row>
    <row r="43" spans="2:15" ht="25" x14ac:dyDescent="0.35">
      <c r="B43" s="1" t="s">
        <v>101</v>
      </c>
      <c r="C43" s="10">
        <v>0</v>
      </c>
      <c r="D43" s="11" t="s">
        <v>134</v>
      </c>
      <c r="E43" s="1" t="s">
        <v>99</v>
      </c>
      <c r="F43" s="12">
        <v>42898</v>
      </c>
      <c r="G43" s="12">
        <v>42898</v>
      </c>
      <c r="H43" s="1" t="s">
        <v>69</v>
      </c>
      <c r="I43" s="1" t="s">
        <v>24</v>
      </c>
      <c r="J43" s="1" t="s">
        <v>35</v>
      </c>
      <c r="K43" s="1" t="s">
        <v>91</v>
      </c>
      <c r="M43" s="3"/>
      <c r="N43" s="3"/>
      <c r="O43" s="1"/>
    </row>
    <row r="44" spans="2:15" ht="25" x14ac:dyDescent="0.35">
      <c r="B44" s="1" t="s">
        <v>102</v>
      </c>
      <c r="C44" s="10">
        <v>0</v>
      </c>
      <c r="D44" s="11" t="s">
        <v>12</v>
      </c>
      <c r="E44" s="1" t="s">
        <v>99</v>
      </c>
      <c r="F44" s="12">
        <v>42898</v>
      </c>
      <c r="G44" s="12">
        <v>42898</v>
      </c>
      <c r="H44" s="1"/>
      <c r="I44" s="1" t="s">
        <v>24</v>
      </c>
      <c r="J44" s="1" t="s">
        <v>35</v>
      </c>
      <c r="K44" s="1" t="s">
        <v>91</v>
      </c>
      <c r="M44" s="3"/>
      <c r="N44" s="3"/>
      <c r="O44" s="1"/>
    </row>
    <row r="45" spans="2:15" ht="25" x14ac:dyDescent="0.35">
      <c r="B45" s="1" t="s">
        <v>104</v>
      </c>
      <c r="C45" s="10">
        <v>0</v>
      </c>
      <c r="D45" s="11" t="s">
        <v>13</v>
      </c>
      <c r="E45" s="1" t="s">
        <v>8</v>
      </c>
      <c r="F45" s="12">
        <v>42898</v>
      </c>
      <c r="G45" s="12">
        <v>42898</v>
      </c>
      <c r="H45" s="1"/>
      <c r="I45" s="1" t="s">
        <v>24</v>
      </c>
      <c r="J45" s="1" t="s">
        <v>35</v>
      </c>
      <c r="K45" s="1" t="s">
        <v>91</v>
      </c>
      <c r="M45" s="3"/>
      <c r="N45" s="3"/>
      <c r="O45" s="1"/>
    </row>
    <row r="46" spans="2:15" ht="25" x14ac:dyDescent="0.35">
      <c r="B46" s="1" t="s">
        <v>105</v>
      </c>
      <c r="C46" s="10">
        <v>0</v>
      </c>
      <c r="D46" s="11" t="s">
        <v>103</v>
      </c>
      <c r="E46" s="1" t="s">
        <v>8</v>
      </c>
      <c r="F46" s="12">
        <v>42898</v>
      </c>
      <c r="G46" s="12">
        <v>42898</v>
      </c>
      <c r="H46" s="1"/>
      <c r="I46" s="1" t="s">
        <v>24</v>
      </c>
      <c r="J46" s="1" t="s">
        <v>35</v>
      </c>
      <c r="K46" s="1" t="s">
        <v>91</v>
      </c>
      <c r="M46" s="3"/>
      <c r="N46" s="3"/>
      <c r="O46" s="1"/>
    </row>
    <row r="47" spans="2:15" ht="25" x14ac:dyDescent="0.35">
      <c r="B47" s="1" t="s">
        <v>106</v>
      </c>
      <c r="C47" s="10">
        <v>0</v>
      </c>
      <c r="D47" s="11" t="s">
        <v>133</v>
      </c>
      <c r="E47" s="1" t="s">
        <v>8</v>
      </c>
      <c r="F47" s="12">
        <v>42904.333333333336</v>
      </c>
      <c r="G47" s="12">
        <v>42904</v>
      </c>
      <c r="H47" s="1"/>
      <c r="I47" s="1" t="s">
        <v>24</v>
      </c>
      <c r="J47" s="1" t="s">
        <v>35</v>
      </c>
      <c r="K47" s="1" t="s">
        <v>19</v>
      </c>
      <c r="M47" s="3"/>
      <c r="N47" s="3"/>
      <c r="O47" s="1"/>
    </row>
    <row r="48" spans="2:15" ht="25" x14ac:dyDescent="0.35">
      <c r="B48" s="1" t="s">
        <v>107</v>
      </c>
      <c r="C48" s="10">
        <v>0</v>
      </c>
      <c r="D48" s="11" t="s">
        <v>22</v>
      </c>
      <c r="E48" s="1" t="s">
        <v>6</v>
      </c>
      <c r="F48" s="12">
        <v>42904</v>
      </c>
      <c r="G48" s="12">
        <v>42904</v>
      </c>
      <c r="H48" s="1"/>
      <c r="I48" s="1" t="s">
        <v>24</v>
      </c>
      <c r="J48" s="1" t="s">
        <v>35</v>
      </c>
      <c r="K48" s="1" t="s">
        <v>91</v>
      </c>
      <c r="M48" s="3"/>
      <c r="N48" s="3"/>
      <c r="O48" s="1"/>
    </row>
    <row r="49" spans="1:15" ht="25" x14ac:dyDescent="0.35">
      <c r="B49" s="1" t="s">
        <v>108</v>
      </c>
      <c r="C49" s="10">
        <v>0</v>
      </c>
      <c r="D49" s="11" t="s">
        <v>109</v>
      </c>
      <c r="E49" s="1" t="s">
        <v>6</v>
      </c>
      <c r="F49" s="12">
        <v>42905</v>
      </c>
      <c r="G49" s="12">
        <v>42905</v>
      </c>
      <c r="H49" s="12"/>
      <c r="I49" s="1" t="s">
        <v>24</v>
      </c>
      <c r="J49" s="1" t="s">
        <v>35</v>
      </c>
      <c r="K49" s="1" t="s">
        <v>19</v>
      </c>
      <c r="M49" s="3"/>
      <c r="N49" s="3"/>
      <c r="O49" s="1"/>
    </row>
    <row r="50" spans="1:15" s="4" customFormat="1" ht="13" x14ac:dyDescent="0.35">
      <c r="B50" s="4">
        <v>6.1</v>
      </c>
      <c r="C50" s="5">
        <v>0</v>
      </c>
      <c r="D50" s="9" t="s">
        <v>14</v>
      </c>
      <c r="F50" s="7"/>
      <c r="G50" s="7"/>
      <c r="I50" s="1"/>
      <c r="M50" s="3"/>
      <c r="N50" s="7"/>
      <c r="O50" s="1"/>
    </row>
    <row r="51" spans="1:15" ht="25" x14ac:dyDescent="0.35">
      <c r="B51" s="1" t="s">
        <v>110</v>
      </c>
      <c r="C51" s="10">
        <v>0</v>
      </c>
      <c r="D51" s="11" t="s">
        <v>144</v>
      </c>
      <c r="E51" s="1" t="s">
        <v>6</v>
      </c>
      <c r="F51" s="12">
        <v>42906</v>
      </c>
      <c r="G51" s="12">
        <v>42906</v>
      </c>
      <c r="H51" s="1"/>
      <c r="I51" s="1" t="s">
        <v>24</v>
      </c>
      <c r="J51" s="1" t="s">
        <v>35</v>
      </c>
      <c r="K51" s="1" t="s">
        <v>91</v>
      </c>
      <c r="M51" s="3"/>
      <c r="N51" s="3"/>
      <c r="O51" s="1"/>
    </row>
    <row r="52" spans="1:15" ht="125" x14ac:dyDescent="0.35">
      <c r="B52" s="1" t="s">
        <v>111</v>
      </c>
      <c r="C52" s="10">
        <v>0</v>
      </c>
      <c r="D52" s="11" t="s">
        <v>145</v>
      </c>
      <c r="E52" s="1" t="s">
        <v>90</v>
      </c>
      <c r="F52" s="12">
        <v>42906</v>
      </c>
      <c r="G52" s="12">
        <v>42906</v>
      </c>
      <c r="H52" s="1"/>
      <c r="I52" s="1" t="s">
        <v>24</v>
      </c>
      <c r="J52" s="1" t="s">
        <v>35</v>
      </c>
      <c r="K52" s="1" t="s">
        <v>48</v>
      </c>
      <c r="L52" s="1" t="s">
        <v>127</v>
      </c>
      <c r="M52" s="3"/>
      <c r="N52" s="3"/>
      <c r="O52" s="1"/>
    </row>
    <row r="53" spans="1:15" ht="25" x14ac:dyDescent="0.35">
      <c r="B53" s="1" t="s">
        <v>112</v>
      </c>
      <c r="C53" s="10">
        <v>0</v>
      </c>
      <c r="D53" s="11" t="s">
        <v>15</v>
      </c>
      <c r="E53" s="1" t="s">
        <v>6</v>
      </c>
      <c r="F53" s="12">
        <v>42906</v>
      </c>
      <c r="G53" s="12">
        <v>42906</v>
      </c>
      <c r="H53" s="1"/>
      <c r="I53" s="1" t="s">
        <v>24</v>
      </c>
      <c r="J53" s="1" t="s">
        <v>35</v>
      </c>
      <c r="K53" s="1" t="s">
        <v>19</v>
      </c>
      <c r="M53" s="3"/>
      <c r="N53" s="3"/>
      <c r="O53" s="1"/>
    </row>
    <row r="54" spans="1:15" ht="25" x14ac:dyDescent="0.35">
      <c r="B54" s="1" t="s">
        <v>113</v>
      </c>
      <c r="C54" s="10">
        <v>0</v>
      </c>
      <c r="D54" s="11" t="s">
        <v>115</v>
      </c>
      <c r="E54" s="1" t="s">
        <v>6</v>
      </c>
      <c r="F54" s="12">
        <v>42906</v>
      </c>
      <c r="G54" s="12">
        <v>42906</v>
      </c>
      <c r="H54" s="1"/>
      <c r="I54" s="1" t="s">
        <v>24</v>
      </c>
      <c r="J54" s="1" t="s">
        <v>35</v>
      </c>
      <c r="K54" s="1" t="s">
        <v>19</v>
      </c>
      <c r="M54" s="3"/>
      <c r="N54" s="3"/>
      <c r="O54" s="1"/>
    </row>
    <row r="55" spans="1:15" ht="25" x14ac:dyDescent="0.35">
      <c r="B55" s="1" t="s">
        <v>114</v>
      </c>
      <c r="C55" s="10">
        <v>0</v>
      </c>
      <c r="D55" s="11" t="s">
        <v>16</v>
      </c>
      <c r="E55" s="1" t="s">
        <v>6</v>
      </c>
      <c r="F55" s="12">
        <v>42906</v>
      </c>
      <c r="G55" s="12">
        <v>42906</v>
      </c>
      <c r="H55" s="1"/>
      <c r="I55" s="1" t="s">
        <v>24</v>
      </c>
      <c r="J55" s="1" t="s">
        <v>35</v>
      </c>
      <c r="K55" s="1" t="s">
        <v>19</v>
      </c>
      <c r="M55" s="3"/>
      <c r="N55" s="3"/>
      <c r="O55" s="1"/>
    </row>
    <row r="56" spans="1:15" ht="37.5" x14ac:dyDescent="0.35">
      <c r="A56" s="23"/>
      <c r="B56" s="23" t="s">
        <v>116</v>
      </c>
      <c r="C56" s="10">
        <v>0</v>
      </c>
      <c r="D56" s="11" t="s">
        <v>137</v>
      </c>
      <c r="E56" s="23" t="s">
        <v>135</v>
      </c>
      <c r="F56" s="12">
        <v>42906</v>
      </c>
      <c r="G56" s="12">
        <v>42906</v>
      </c>
      <c r="H56" s="23"/>
      <c r="I56" s="23" t="s">
        <v>24</v>
      </c>
      <c r="J56" s="1" t="s">
        <v>35</v>
      </c>
      <c r="K56" s="1" t="s">
        <v>19</v>
      </c>
      <c r="L56" s="23"/>
      <c r="M56" s="24"/>
      <c r="N56" s="25"/>
      <c r="O56" s="23"/>
    </row>
    <row r="57" spans="1:15" ht="25" x14ac:dyDescent="0.35">
      <c r="A57" s="23"/>
      <c r="B57" s="23" t="s">
        <v>136</v>
      </c>
      <c r="C57" s="10">
        <v>0</v>
      </c>
      <c r="D57" s="11" t="s">
        <v>138</v>
      </c>
      <c r="E57" s="23" t="s">
        <v>135</v>
      </c>
      <c r="F57" s="12">
        <v>42906</v>
      </c>
      <c r="G57" s="12">
        <v>42906</v>
      </c>
      <c r="H57" s="23"/>
      <c r="I57" s="23" t="s">
        <v>24</v>
      </c>
      <c r="J57" s="1" t="s">
        <v>35</v>
      </c>
      <c r="K57" s="1" t="s">
        <v>19</v>
      </c>
      <c r="L57" s="23"/>
      <c r="M57" s="24"/>
      <c r="N57" s="25"/>
      <c r="O57" s="23"/>
    </row>
    <row r="58" spans="1:15" ht="25" x14ac:dyDescent="0.35">
      <c r="B58" s="1" t="s">
        <v>139</v>
      </c>
      <c r="C58" s="10">
        <v>0</v>
      </c>
      <c r="D58" s="11" t="s">
        <v>126</v>
      </c>
      <c r="E58" s="1" t="s">
        <v>6</v>
      </c>
      <c r="F58" s="12">
        <v>42906</v>
      </c>
      <c r="G58" s="12">
        <v>42906</v>
      </c>
      <c r="H58" s="1"/>
      <c r="I58" s="1" t="s">
        <v>24</v>
      </c>
      <c r="J58" s="1" t="s">
        <v>35</v>
      </c>
      <c r="K58" s="1" t="s">
        <v>91</v>
      </c>
      <c r="M58" s="3"/>
      <c r="N58" s="3"/>
      <c r="O58" s="1"/>
    </row>
    <row r="59" spans="1:15" s="4" customFormat="1" ht="13" x14ac:dyDescent="0.35">
      <c r="A59" s="1"/>
      <c r="B59" s="1"/>
      <c r="C59" s="5"/>
      <c r="D59" s="21"/>
      <c r="F59" s="6"/>
      <c r="G59" s="6"/>
      <c r="I59" s="1"/>
      <c r="M59" s="3"/>
      <c r="N59" s="7"/>
      <c r="O59" s="1"/>
    </row>
    <row r="60" spans="1:15" ht="12.5" x14ac:dyDescent="0.35">
      <c r="C60" s="10"/>
      <c r="D60" s="11"/>
      <c r="F60" s="2"/>
      <c r="G60" s="3"/>
      <c r="H60" s="1"/>
      <c r="I60" s="1"/>
      <c r="M60" s="3"/>
      <c r="N60" s="3"/>
      <c r="O60" s="1"/>
    </row>
    <row r="61" spans="1:15" ht="12.5" x14ac:dyDescent="0.35">
      <c r="C61" s="10"/>
      <c r="D61" s="11"/>
      <c r="F61" s="2"/>
      <c r="G61" s="3"/>
      <c r="H61" s="1"/>
      <c r="I61" s="1"/>
      <c r="M61" s="3"/>
      <c r="N61" s="3"/>
      <c r="O61" s="1"/>
    </row>
  </sheetData>
  <sheetProtection formatCells="0" formatColumns="0" formatRows="0" insertColumns="0" insertRows="0" sort="0" autoFilter="0"/>
  <pageMargins left="0.25" right="0.25" top="0.75" bottom="0.75" header="0.3" footer="0.3"/>
  <pageSetup scale="64" fitToHeight="0" orientation="landscape" r:id="rId1"/>
  <headerFooter>
    <oddHeader>&amp;CAlma Cutover Schedule</oddHeader>
    <oddFooter>&amp;CLast modified: 18/01/13</oddFooter>
  </headerFooter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opLeftCell="B1" workbookViewId="0">
      <selection activeCell="B1" sqref="B1"/>
    </sheetView>
  </sheetViews>
  <sheetFormatPr defaultColWidth="9.1796875" defaultRowHeight="14.5" x14ac:dyDescent="0.35"/>
  <cols>
    <col min="1" max="1" width="12.7265625" style="1" hidden="1" customWidth="1"/>
    <col min="2" max="2" width="9.1796875" style="1"/>
    <col min="3" max="3" width="9.54296875" style="22" customWidth="1"/>
    <col min="4" max="4" width="56.26953125" style="1" customWidth="1"/>
    <col min="5" max="5" width="11" style="1" bestFit="1" customWidth="1"/>
    <col min="6" max="6" width="15" style="1" customWidth="1"/>
    <col min="7" max="7" width="14.453125" style="2" customWidth="1"/>
    <col min="8" max="8" width="9" customWidth="1"/>
    <col min="9" max="9" width="13.81640625" style="3" customWidth="1"/>
    <col min="10" max="10" width="12.81640625" style="1" customWidth="1"/>
    <col min="11" max="12" width="15" style="1" customWidth="1"/>
    <col min="13" max="13" width="14.54296875" style="1" customWidth="1"/>
    <col min="14" max="14" width="15.7265625" style="1" customWidth="1"/>
    <col min="15" max="15" width="0.1796875" style="2" hidden="1" customWidth="1"/>
    <col min="16" max="16" width="36" style="1" customWidth="1"/>
    <col min="17" max="16384" width="9.1796875" style="1"/>
  </cols>
  <sheetData>
    <row r="1" spans="1:15" ht="37.5" x14ac:dyDescent="0.35">
      <c r="A1" s="1" t="s">
        <v>25</v>
      </c>
      <c r="B1" s="1" t="s">
        <v>26</v>
      </c>
      <c r="C1" s="1" t="s">
        <v>0</v>
      </c>
      <c r="D1" s="1" t="s">
        <v>1</v>
      </c>
      <c r="E1" s="1" t="s">
        <v>2</v>
      </c>
      <c r="F1" s="2" t="s">
        <v>27</v>
      </c>
      <c r="G1" s="3" t="s">
        <v>28</v>
      </c>
      <c r="H1" s="1" t="s">
        <v>29</v>
      </c>
      <c r="I1" s="1" t="s">
        <v>20</v>
      </c>
      <c r="J1" s="1" t="s">
        <v>17</v>
      </c>
      <c r="K1" s="1" t="s">
        <v>18</v>
      </c>
      <c r="L1" s="1" t="s">
        <v>3</v>
      </c>
      <c r="M1" s="3" t="s">
        <v>30</v>
      </c>
      <c r="N1" s="3" t="s">
        <v>31</v>
      </c>
      <c r="O1" s="1" t="s">
        <v>32</v>
      </c>
    </row>
    <row r="2" spans="1:15" s="4" customFormat="1" ht="13" x14ac:dyDescent="0.35">
      <c r="C2" s="5">
        <v>0</v>
      </c>
      <c r="D2" s="4" t="s">
        <v>147</v>
      </c>
      <c r="F2" s="6"/>
      <c r="G2" s="7"/>
      <c r="M2" s="8"/>
      <c r="N2" s="7"/>
      <c r="O2" s="1"/>
    </row>
    <row r="3" spans="1:15" s="4" customFormat="1" ht="13" x14ac:dyDescent="0.35">
      <c r="B3" s="4" t="s">
        <v>4</v>
      </c>
      <c r="C3" s="5">
        <v>0</v>
      </c>
      <c r="D3" s="9" t="s">
        <v>33</v>
      </c>
      <c r="F3" s="6"/>
      <c r="G3" s="7"/>
      <c r="M3" s="8"/>
      <c r="N3" s="7"/>
      <c r="O3" s="1"/>
    </row>
    <row r="4" spans="1:15" s="4" customFormat="1" ht="137.5" x14ac:dyDescent="0.35">
      <c r="A4" s="1"/>
      <c r="B4" s="1" t="s">
        <v>5</v>
      </c>
      <c r="C4" s="10">
        <v>0</v>
      </c>
      <c r="D4" s="11" t="s">
        <v>148</v>
      </c>
      <c r="E4" s="1" t="s">
        <v>39</v>
      </c>
      <c r="F4" s="12" t="s">
        <v>149</v>
      </c>
      <c r="G4" s="12" t="s">
        <v>149</v>
      </c>
      <c r="H4" s="1" t="s">
        <v>150</v>
      </c>
      <c r="I4" s="1" t="s">
        <v>24</v>
      </c>
      <c r="J4" s="1" t="s">
        <v>35</v>
      </c>
      <c r="K4" s="1" t="s">
        <v>151</v>
      </c>
      <c r="L4" s="1"/>
      <c r="M4" s="26"/>
      <c r="N4" s="3"/>
      <c r="O4" s="1"/>
    </row>
    <row r="5" spans="1:15" ht="62.5" x14ac:dyDescent="0.35">
      <c r="B5" s="1" t="s">
        <v>7</v>
      </c>
      <c r="C5" s="10">
        <v>0</v>
      </c>
      <c r="D5" s="11" t="s">
        <v>152</v>
      </c>
      <c r="E5" s="1" t="s">
        <v>8</v>
      </c>
      <c r="F5" s="12">
        <v>42863</v>
      </c>
      <c r="G5" s="12">
        <v>42863</v>
      </c>
      <c r="H5" s="1" t="s">
        <v>153</v>
      </c>
      <c r="I5" s="1" t="s">
        <v>24</v>
      </c>
      <c r="J5" s="1" t="s">
        <v>35</v>
      </c>
      <c r="K5" s="1" t="s">
        <v>19</v>
      </c>
      <c r="M5" s="3"/>
      <c r="N5" s="3"/>
      <c r="O5" s="1"/>
    </row>
    <row r="6" spans="1:15" ht="37.5" x14ac:dyDescent="0.35">
      <c r="B6" s="1" t="s">
        <v>154</v>
      </c>
      <c r="C6" s="10">
        <v>0</v>
      </c>
      <c r="D6" s="11" t="s">
        <v>118</v>
      </c>
      <c r="E6" s="1" t="s">
        <v>8</v>
      </c>
      <c r="F6" s="12">
        <v>42863</v>
      </c>
      <c r="G6" s="12">
        <v>42863</v>
      </c>
      <c r="H6" s="1"/>
      <c r="I6" s="1" t="s">
        <v>24</v>
      </c>
      <c r="J6" s="1" t="s">
        <v>35</v>
      </c>
      <c r="K6" s="1" t="s">
        <v>19</v>
      </c>
      <c r="M6" s="3"/>
      <c r="N6" s="3"/>
      <c r="O6" s="1"/>
    </row>
    <row r="7" spans="1:15" s="4" customFormat="1" ht="13" x14ac:dyDescent="0.35">
      <c r="B7" s="4">
        <v>2.1</v>
      </c>
      <c r="C7" s="5">
        <v>0</v>
      </c>
      <c r="D7" s="9" t="s">
        <v>36</v>
      </c>
      <c r="F7" s="6"/>
      <c r="G7" s="7"/>
      <c r="I7" s="1"/>
      <c r="M7" s="3"/>
      <c r="N7" s="7"/>
      <c r="O7" s="1"/>
    </row>
    <row r="8" spans="1:15" ht="25" x14ac:dyDescent="0.35">
      <c r="B8" s="1" t="s">
        <v>37</v>
      </c>
      <c r="C8" s="10">
        <v>0</v>
      </c>
      <c r="D8" s="11" t="s">
        <v>38</v>
      </c>
      <c r="E8" s="1" t="s">
        <v>39</v>
      </c>
      <c r="F8" s="3">
        <v>42875.791666666664</v>
      </c>
      <c r="G8" s="3">
        <v>42875.875</v>
      </c>
      <c r="H8" s="1"/>
      <c r="I8" s="1" t="s">
        <v>24</v>
      </c>
      <c r="J8" s="1" t="s">
        <v>35</v>
      </c>
      <c r="K8" s="1" t="s">
        <v>19</v>
      </c>
      <c r="M8" s="3">
        <f>Table16[[#This Row],[Start Date/Time  (Local Cust Time)]]+(O$1/24)</f>
        <v>42876.083333333328</v>
      </c>
      <c r="N8" s="3">
        <f>Table16[[#This Row],[Finish Date/ Time (Local Cust Time)]]+(O$1/24)</f>
        <v>42876.166666666664</v>
      </c>
      <c r="O8" s="1"/>
    </row>
    <row r="9" spans="1:15" ht="25" x14ac:dyDescent="0.35">
      <c r="B9" s="1" t="s">
        <v>40</v>
      </c>
      <c r="C9" s="10">
        <v>0</v>
      </c>
      <c r="D9" s="11" t="s">
        <v>41</v>
      </c>
      <c r="E9" s="1" t="s">
        <v>39</v>
      </c>
      <c r="F9" s="3">
        <v>42875.791666666664</v>
      </c>
      <c r="G9" s="3">
        <v>42875.875</v>
      </c>
      <c r="H9" s="1"/>
      <c r="I9" s="1" t="s">
        <v>24</v>
      </c>
      <c r="J9" s="1" t="s">
        <v>35</v>
      </c>
      <c r="K9" s="1" t="s">
        <v>19</v>
      </c>
      <c r="M9" s="3">
        <f>Table16[[#This Row],[Start Date/Time  (Local Cust Time)]]+(O$1/24)</f>
        <v>42876.083333333328</v>
      </c>
      <c r="N9" s="3">
        <f>Table16[[#This Row],[Finish Date/ Time (Local Cust Time)]]+(O$1/24)</f>
        <v>42876.166666666664</v>
      </c>
      <c r="O9" s="1"/>
    </row>
    <row r="10" spans="1:15" ht="25" x14ac:dyDescent="0.35">
      <c r="B10" s="1" t="s">
        <v>42</v>
      </c>
      <c r="C10" s="10">
        <v>0</v>
      </c>
      <c r="D10" s="11" t="s">
        <v>155</v>
      </c>
      <c r="E10" s="1" t="s">
        <v>156</v>
      </c>
      <c r="F10" s="3">
        <v>42875.875</v>
      </c>
      <c r="G10" s="3">
        <v>42875.895833333336</v>
      </c>
      <c r="H10" s="1"/>
      <c r="I10" s="1" t="s">
        <v>24</v>
      </c>
      <c r="J10" s="1" t="s">
        <v>35</v>
      </c>
      <c r="K10" s="1" t="s">
        <v>19</v>
      </c>
      <c r="M10" s="3">
        <f>Table16[[#This Row],[Start Date/Time  (Local Cust Time)]]+(O$1/24)</f>
        <v>42876.166666666664</v>
      </c>
      <c r="N10" s="3">
        <f>Table16[[#This Row],[Finish Date/ Time (Local Cust Time)]]+(O$1/24)</f>
        <v>42876.1875</v>
      </c>
      <c r="O10" s="1"/>
    </row>
    <row r="11" spans="1:15" ht="50.5" x14ac:dyDescent="0.35">
      <c r="A11" s="13" t="s">
        <v>43</v>
      </c>
      <c r="B11" s="1" t="s">
        <v>44</v>
      </c>
      <c r="C11" s="10">
        <v>0</v>
      </c>
      <c r="D11" s="11" t="s">
        <v>157</v>
      </c>
      <c r="E11" s="1" t="s">
        <v>6</v>
      </c>
      <c r="F11" s="3">
        <v>42875.895833333336</v>
      </c>
      <c r="G11" s="3">
        <v>42875.895833333336</v>
      </c>
      <c r="H11" s="1"/>
      <c r="I11" s="1" t="s">
        <v>24</v>
      </c>
      <c r="J11" s="1" t="s">
        <v>35</v>
      </c>
      <c r="K11" s="1" t="s">
        <v>45</v>
      </c>
      <c r="M11" s="3">
        <f>Table16[[#This Row],[Start Date/Time  (Local Cust Time)]]+(O$1/24)</f>
        <v>42876.1875</v>
      </c>
      <c r="N11" s="3">
        <f>Table16[[#This Row],[Finish Date/ Time (Local Cust Time)]]+(O$1/24)</f>
        <v>42876.1875</v>
      </c>
      <c r="O11" s="1"/>
    </row>
    <row r="12" spans="1:15" ht="25" x14ac:dyDescent="0.35">
      <c r="A12" s="14"/>
      <c r="B12" s="14" t="s">
        <v>46</v>
      </c>
      <c r="C12" s="10">
        <v>0</v>
      </c>
      <c r="D12" s="11" t="s">
        <v>47</v>
      </c>
      <c r="E12" s="15" t="s">
        <v>8</v>
      </c>
      <c r="F12" s="12">
        <v>42876</v>
      </c>
      <c r="G12" s="12">
        <v>42876</v>
      </c>
      <c r="H12" s="1"/>
      <c r="I12" s="1" t="s">
        <v>24</v>
      </c>
      <c r="J12" s="1" t="s">
        <v>35</v>
      </c>
      <c r="K12" s="1" t="s">
        <v>48</v>
      </c>
      <c r="M12" s="3"/>
      <c r="N12" s="3"/>
      <c r="O12" s="1"/>
    </row>
    <row r="13" spans="1:15" s="18" customFormat="1" ht="62.5" x14ac:dyDescent="0.35">
      <c r="A13" s="13" t="s">
        <v>43</v>
      </c>
      <c r="B13" s="14" t="s">
        <v>49</v>
      </c>
      <c r="C13" s="17">
        <v>0</v>
      </c>
      <c r="D13" s="11" t="s">
        <v>158</v>
      </c>
      <c r="E13" s="1" t="s">
        <v>6</v>
      </c>
      <c r="F13" s="19">
        <v>42875.979166666664</v>
      </c>
      <c r="G13" s="19">
        <v>42875.979166666664</v>
      </c>
      <c r="I13" s="1" t="s">
        <v>24</v>
      </c>
      <c r="J13" s="18" t="s">
        <v>35</v>
      </c>
      <c r="K13" s="1" t="s">
        <v>19</v>
      </c>
      <c r="M13" s="3">
        <f>Table16[[#This Row],[Start Date/Time  (Local Cust Time)]]+(O$1/24)</f>
        <v>42876.270833333328</v>
      </c>
      <c r="N13" s="3">
        <f>Table16[[#This Row],[Finish Date/ Time (Local Cust Time)]]+(O$1/24)</f>
        <v>42876.270833333328</v>
      </c>
      <c r="O13" s="1"/>
    </row>
    <row r="14" spans="1:15" ht="25" x14ac:dyDescent="0.35">
      <c r="B14" s="1" t="s">
        <v>50</v>
      </c>
      <c r="C14" s="10">
        <v>0</v>
      </c>
      <c r="D14" s="11" t="s">
        <v>159</v>
      </c>
      <c r="E14" s="15" t="s">
        <v>51</v>
      </c>
      <c r="F14" s="12">
        <v>42875</v>
      </c>
      <c r="G14" s="12">
        <v>42875</v>
      </c>
      <c r="H14" s="1"/>
      <c r="I14" s="1" t="s">
        <v>24</v>
      </c>
      <c r="J14" s="1" t="s">
        <v>35</v>
      </c>
      <c r="K14" s="1" t="s">
        <v>19</v>
      </c>
      <c r="M14" s="3"/>
      <c r="N14" s="3"/>
      <c r="O14" s="1"/>
    </row>
    <row r="15" spans="1:15" ht="50" x14ac:dyDescent="0.35">
      <c r="B15" s="1" t="s">
        <v>52</v>
      </c>
      <c r="C15" s="10">
        <v>0</v>
      </c>
      <c r="D15" s="11" t="s">
        <v>160</v>
      </c>
      <c r="E15" s="15" t="s">
        <v>53</v>
      </c>
      <c r="F15" s="12">
        <v>42875</v>
      </c>
      <c r="G15" s="12">
        <v>42875</v>
      </c>
      <c r="H15" s="1"/>
      <c r="I15" s="1" t="s">
        <v>24</v>
      </c>
      <c r="J15" s="1" t="s">
        <v>35</v>
      </c>
      <c r="K15" s="1" t="s">
        <v>161</v>
      </c>
      <c r="M15" s="3"/>
      <c r="N15" s="3"/>
      <c r="O15" s="1"/>
    </row>
    <row r="16" spans="1:15" ht="25" x14ac:dyDescent="0.35">
      <c r="B16" s="1" t="s">
        <v>54</v>
      </c>
      <c r="C16" s="10">
        <v>0</v>
      </c>
      <c r="D16" s="11" t="s">
        <v>162</v>
      </c>
      <c r="E16" s="15" t="s">
        <v>53</v>
      </c>
      <c r="F16" s="12">
        <v>42875</v>
      </c>
      <c r="G16" s="12">
        <v>42875</v>
      </c>
      <c r="H16" s="1"/>
      <c r="I16" s="1" t="s">
        <v>24</v>
      </c>
      <c r="J16" s="1" t="s">
        <v>35</v>
      </c>
      <c r="K16" s="1" t="s">
        <v>19</v>
      </c>
      <c r="M16" s="3"/>
      <c r="N16" s="3"/>
      <c r="O16" s="1"/>
    </row>
    <row r="17" spans="1:15" ht="25" x14ac:dyDescent="0.35">
      <c r="B17" s="1" t="s">
        <v>55</v>
      </c>
      <c r="C17" s="10">
        <v>0</v>
      </c>
      <c r="D17" s="11" t="s">
        <v>56</v>
      </c>
      <c r="E17" s="15" t="s">
        <v>8</v>
      </c>
      <c r="F17" s="12">
        <v>42875</v>
      </c>
      <c r="G17" s="12">
        <v>42875</v>
      </c>
      <c r="H17" s="1"/>
      <c r="I17" s="1" t="s">
        <v>24</v>
      </c>
      <c r="J17" s="1" t="s">
        <v>35</v>
      </c>
      <c r="K17" s="1" t="s">
        <v>48</v>
      </c>
      <c r="M17" s="3"/>
      <c r="N17" s="3"/>
      <c r="O17" s="1"/>
    </row>
    <row r="18" spans="1:15" ht="25" x14ac:dyDescent="0.35">
      <c r="B18" s="1" t="s">
        <v>57</v>
      </c>
      <c r="C18" s="10">
        <v>0</v>
      </c>
      <c r="D18" s="11" t="s">
        <v>58</v>
      </c>
      <c r="E18" s="15" t="s">
        <v>8</v>
      </c>
      <c r="F18" s="12">
        <v>42875</v>
      </c>
      <c r="G18" s="12">
        <v>42875</v>
      </c>
      <c r="H18" s="1"/>
      <c r="I18" s="1" t="s">
        <v>24</v>
      </c>
      <c r="J18" s="1" t="s">
        <v>35</v>
      </c>
      <c r="K18" s="1" t="s">
        <v>48</v>
      </c>
      <c r="M18" s="3"/>
      <c r="N18" s="3"/>
      <c r="O18" s="1"/>
    </row>
    <row r="19" spans="1:15" ht="25" x14ac:dyDescent="0.35">
      <c r="B19" s="1" t="s">
        <v>59</v>
      </c>
      <c r="C19" s="10">
        <v>0</v>
      </c>
      <c r="D19" s="11" t="s">
        <v>60</v>
      </c>
      <c r="E19" s="15" t="s">
        <v>8</v>
      </c>
      <c r="F19" s="12">
        <v>42875</v>
      </c>
      <c r="G19" s="12">
        <v>42875</v>
      </c>
      <c r="H19" s="1"/>
      <c r="I19" s="1" t="s">
        <v>24</v>
      </c>
      <c r="J19" s="1" t="s">
        <v>35</v>
      </c>
      <c r="K19" s="1" t="s">
        <v>48</v>
      </c>
      <c r="M19" s="3"/>
      <c r="N19" s="3"/>
      <c r="O19" s="1"/>
    </row>
    <row r="20" spans="1:15" ht="25" x14ac:dyDescent="0.35">
      <c r="B20" s="1" t="s">
        <v>61</v>
      </c>
      <c r="C20" s="10">
        <v>0</v>
      </c>
      <c r="D20" s="11" t="s">
        <v>163</v>
      </c>
      <c r="E20" s="1" t="s">
        <v>8</v>
      </c>
      <c r="F20" s="12">
        <v>42875</v>
      </c>
      <c r="G20" s="12">
        <v>42875</v>
      </c>
      <c r="H20" s="1"/>
      <c r="I20" s="1" t="s">
        <v>24</v>
      </c>
      <c r="J20" s="1" t="s">
        <v>35</v>
      </c>
      <c r="K20" s="1" t="s">
        <v>19</v>
      </c>
      <c r="M20" s="3"/>
      <c r="N20" s="3"/>
      <c r="O20" s="1"/>
    </row>
    <row r="21" spans="1:15" ht="37.5" x14ac:dyDescent="0.35">
      <c r="B21" s="1" t="s">
        <v>62</v>
      </c>
      <c r="C21" s="10">
        <v>0</v>
      </c>
      <c r="D21" s="11" t="s">
        <v>63</v>
      </c>
      <c r="E21" s="1" t="s">
        <v>6</v>
      </c>
      <c r="F21" s="12">
        <v>42875</v>
      </c>
      <c r="G21" s="12">
        <v>42905</v>
      </c>
      <c r="H21" s="1"/>
      <c r="I21" s="1" t="s">
        <v>24</v>
      </c>
      <c r="J21" s="1" t="s">
        <v>35</v>
      </c>
      <c r="K21" s="1" t="s">
        <v>19</v>
      </c>
      <c r="M21" s="3"/>
      <c r="N21" s="3"/>
      <c r="O21" s="1"/>
    </row>
    <row r="22" spans="1:15" s="4" customFormat="1" ht="13" x14ac:dyDescent="0.35">
      <c r="B22" s="4">
        <v>3.1</v>
      </c>
      <c r="C22" s="5">
        <v>0</v>
      </c>
      <c r="D22" s="9" t="s">
        <v>9</v>
      </c>
      <c r="F22" s="7"/>
      <c r="G22" s="7"/>
      <c r="I22" s="1"/>
      <c r="M22" s="3"/>
      <c r="N22" s="7"/>
      <c r="O22" s="1"/>
    </row>
    <row r="23" spans="1:15" ht="62.5" x14ac:dyDescent="0.35">
      <c r="A23" s="13" t="s">
        <v>43</v>
      </c>
      <c r="B23" s="1" t="s">
        <v>64</v>
      </c>
      <c r="C23" s="10">
        <v>0</v>
      </c>
      <c r="D23" s="11" t="s">
        <v>164</v>
      </c>
      <c r="E23" s="15" t="s">
        <v>165</v>
      </c>
      <c r="F23" s="12">
        <v>42876</v>
      </c>
      <c r="G23" s="12">
        <v>42894</v>
      </c>
      <c r="H23" s="1"/>
      <c r="I23" s="1" t="s">
        <v>24</v>
      </c>
      <c r="J23" s="1" t="s">
        <v>35</v>
      </c>
      <c r="K23" s="1" t="s">
        <v>48</v>
      </c>
      <c r="M23" s="3"/>
      <c r="N23" s="3"/>
      <c r="O23" s="1"/>
    </row>
    <row r="24" spans="1:15" ht="25" x14ac:dyDescent="0.35">
      <c r="A24" s="13" t="s">
        <v>43</v>
      </c>
      <c r="B24" s="1" t="s">
        <v>65</v>
      </c>
      <c r="C24" s="10">
        <v>0</v>
      </c>
      <c r="D24" s="11" t="s">
        <v>66</v>
      </c>
      <c r="E24" s="15" t="s">
        <v>67</v>
      </c>
      <c r="F24" s="3">
        <v>42894.416666666664</v>
      </c>
      <c r="G24" s="3">
        <v>42894.583333333336</v>
      </c>
      <c r="H24" s="1"/>
      <c r="I24" s="1" t="s">
        <v>24</v>
      </c>
      <c r="J24" s="1" t="s">
        <v>35</v>
      </c>
      <c r="K24" s="1" t="s">
        <v>68</v>
      </c>
      <c r="M24" s="3">
        <f>Table16[[#This Row],[Start Date/Time  (Local Cust Time)]]+(O$1/24)</f>
        <v>42894.708333333328</v>
      </c>
      <c r="N24" s="3">
        <f>Table16[[#This Row],[Finish Date/ Time (Local Cust Time)]]+(O$1/24)</f>
        <v>42894.875</v>
      </c>
      <c r="O24" s="1"/>
    </row>
    <row r="25" spans="1:15" ht="25" x14ac:dyDescent="0.35">
      <c r="A25" s="13" t="s">
        <v>43</v>
      </c>
      <c r="B25" s="1" t="s">
        <v>69</v>
      </c>
      <c r="C25" s="10">
        <v>0</v>
      </c>
      <c r="D25" s="11" t="s">
        <v>70</v>
      </c>
      <c r="E25" s="15" t="s">
        <v>51</v>
      </c>
      <c r="F25" s="3">
        <v>42898.583333333336</v>
      </c>
      <c r="G25" s="3">
        <v>42898.999305555553</v>
      </c>
      <c r="H25" s="1"/>
      <c r="I25" s="1" t="s">
        <v>24</v>
      </c>
      <c r="J25" s="1" t="s">
        <v>35</v>
      </c>
      <c r="K25" s="1" t="s">
        <v>48</v>
      </c>
      <c r="M25" s="3">
        <f>Table16[[#This Row],[Start Date/Time  (Local Cust Time)]]+(O$1/24)</f>
        <v>42898.875</v>
      </c>
      <c r="N25" s="3">
        <f>Table16[[#This Row],[Finish Date/ Time (Local Cust Time)]]+(O$1/24)</f>
        <v>42899.290972222218</v>
      </c>
      <c r="O25" s="1"/>
    </row>
    <row r="26" spans="1:15" ht="25" x14ac:dyDescent="0.35">
      <c r="B26" s="1" t="s">
        <v>71</v>
      </c>
      <c r="C26" s="10">
        <v>0</v>
      </c>
      <c r="D26" s="11" t="s">
        <v>72</v>
      </c>
      <c r="E26" s="1" t="s">
        <v>11</v>
      </c>
      <c r="F26" s="3">
        <v>42898.375</v>
      </c>
      <c r="G26" s="3">
        <v>42900.708333333336</v>
      </c>
      <c r="H26" s="1"/>
      <c r="I26" s="1" t="s">
        <v>24</v>
      </c>
      <c r="J26" s="1" t="s">
        <v>35</v>
      </c>
      <c r="K26" s="1" t="s">
        <v>19</v>
      </c>
      <c r="M26" s="3"/>
      <c r="N26" s="3"/>
      <c r="O26" s="1"/>
    </row>
    <row r="27" spans="1:15" ht="25" x14ac:dyDescent="0.35">
      <c r="B27" s="1" t="s">
        <v>73</v>
      </c>
      <c r="C27" s="10">
        <v>0</v>
      </c>
      <c r="D27" s="11" t="s">
        <v>74</v>
      </c>
      <c r="E27" s="1" t="s">
        <v>6</v>
      </c>
      <c r="F27" s="3">
        <v>42900.708333333336</v>
      </c>
      <c r="G27" s="3">
        <v>42901.708333333336</v>
      </c>
      <c r="H27" s="1"/>
      <c r="I27" s="1" t="s">
        <v>24</v>
      </c>
      <c r="J27" s="1" t="s">
        <v>35</v>
      </c>
      <c r="K27" s="1" t="s">
        <v>19</v>
      </c>
      <c r="M27" s="3"/>
      <c r="N27" s="3"/>
      <c r="O27" s="1"/>
    </row>
    <row r="28" spans="1:15" s="4" customFormat="1" ht="13" x14ac:dyDescent="0.35">
      <c r="B28" s="4">
        <v>4.0999999999999996</v>
      </c>
      <c r="C28" s="5">
        <v>0</v>
      </c>
      <c r="D28" s="9" t="s">
        <v>75</v>
      </c>
      <c r="F28" s="7"/>
      <c r="G28" s="7"/>
      <c r="I28" s="1"/>
      <c r="M28" s="3"/>
      <c r="N28" s="7"/>
      <c r="O28" s="1"/>
    </row>
    <row r="29" spans="1:15" ht="25" x14ac:dyDescent="0.35">
      <c r="B29" s="1" t="s">
        <v>76</v>
      </c>
      <c r="C29" s="10">
        <v>0</v>
      </c>
      <c r="D29" s="11" t="s">
        <v>77</v>
      </c>
      <c r="E29" s="1" t="s">
        <v>39</v>
      </c>
      <c r="F29" s="3">
        <v>42904.833333333336</v>
      </c>
      <c r="G29" s="3">
        <v>42904.916666666664</v>
      </c>
      <c r="H29" s="1"/>
      <c r="I29" s="1" t="s">
        <v>24</v>
      </c>
      <c r="J29" s="1" t="s">
        <v>35</v>
      </c>
      <c r="K29" s="1" t="s">
        <v>19</v>
      </c>
      <c r="M29" s="3">
        <f>Table16[[#This Row],[Start Date/Time  (Local Cust Time)]]+(O$1/24)</f>
        <v>42905.125</v>
      </c>
      <c r="N29" s="3">
        <f>Table16[[#This Row],[Finish Date/ Time (Local Cust Time)]]+(O$1/24)</f>
        <v>42905.208333333328</v>
      </c>
      <c r="O29" s="1"/>
    </row>
    <row r="30" spans="1:15" ht="25" x14ac:dyDescent="0.35">
      <c r="B30" s="1" t="s">
        <v>78</v>
      </c>
      <c r="C30" s="10">
        <v>0</v>
      </c>
      <c r="D30" s="11" t="s">
        <v>166</v>
      </c>
      <c r="E30" s="1" t="s">
        <v>156</v>
      </c>
      <c r="F30" s="3">
        <v>42904.916666666664</v>
      </c>
      <c r="G30" s="3">
        <v>42904.9375</v>
      </c>
      <c r="H30" s="1"/>
      <c r="I30" s="1" t="s">
        <v>24</v>
      </c>
      <c r="J30" s="1" t="s">
        <v>35</v>
      </c>
      <c r="K30" s="1" t="s">
        <v>19</v>
      </c>
      <c r="M30" s="3">
        <f>Table16[[#This Row],[Start Date/Time  (Local Cust Time)]]+(O$1/24)</f>
        <v>42905.208333333328</v>
      </c>
      <c r="N30" s="3">
        <f>Table16[[#This Row],[Finish Date/ Time (Local Cust Time)]]+(O$1/24)</f>
        <v>42905.229166666664</v>
      </c>
      <c r="O30" s="1"/>
    </row>
    <row r="31" spans="1:15" ht="37.5" x14ac:dyDescent="0.35">
      <c r="B31" s="1" t="s">
        <v>79</v>
      </c>
      <c r="C31" s="10">
        <v>0</v>
      </c>
      <c r="D31" s="11" t="s">
        <v>167</v>
      </c>
      <c r="E31" s="1" t="s">
        <v>6</v>
      </c>
      <c r="F31" s="3">
        <v>42904.9375</v>
      </c>
      <c r="G31" s="3">
        <v>42904.9375</v>
      </c>
      <c r="H31" s="1"/>
      <c r="I31" s="1" t="s">
        <v>24</v>
      </c>
      <c r="J31" s="1" t="s">
        <v>35</v>
      </c>
      <c r="K31" s="1" t="s">
        <v>19</v>
      </c>
      <c r="M31" s="3">
        <f>Table16[[#This Row],[Start Date/Time  (Local Cust Time)]]+(O$1/24)</f>
        <v>42905.229166666664</v>
      </c>
      <c r="N31" s="3">
        <f>Table16[[#This Row],[Finish Date/ Time (Local Cust Time)]]+(O$1/24)</f>
        <v>42905.229166666664</v>
      </c>
      <c r="O31" s="1"/>
    </row>
    <row r="32" spans="1:15" ht="25" x14ac:dyDescent="0.35">
      <c r="B32" s="1" t="s">
        <v>80</v>
      </c>
      <c r="C32" s="10">
        <v>0</v>
      </c>
      <c r="D32" s="11" t="s">
        <v>81</v>
      </c>
      <c r="E32" s="1" t="s">
        <v>6</v>
      </c>
      <c r="F32" s="3">
        <v>42904.9375</v>
      </c>
      <c r="G32" s="3">
        <v>42904.9375</v>
      </c>
      <c r="H32" s="1"/>
      <c r="I32" s="1" t="s">
        <v>24</v>
      </c>
      <c r="J32" s="1" t="s">
        <v>35</v>
      </c>
      <c r="K32" s="1" t="s">
        <v>19</v>
      </c>
      <c r="M32" s="3"/>
      <c r="N32" s="3"/>
      <c r="O32" s="1"/>
    </row>
    <row r="33" spans="1:15" ht="25" x14ac:dyDescent="0.35">
      <c r="A33" s="13" t="s">
        <v>43</v>
      </c>
      <c r="B33" s="1" t="s">
        <v>82</v>
      </c>
      <c r="C33" s="10">
        <v>0</v>
      </c>
      <c r="D33" s="11" t="s">
        <v>168</v>
      </c>
      <c r="E33" s="15" t="s">
        <v>99</v>
      </c>
      <c r="F33" s="12">
        <v>42904.9375</v>
      </c>
      <c r="G33" s="12">
        <v>42904.9375</v>
      </c>
      <c r="H33" s="1"/>
      <c r="I33" s="1" t="s">
        <v>24</v>
      </c>
      <c r="J33" s="1" t="s">
        <v>35</v>
      </c>
      <c r="K33" s="1" t="s">
        <v>19</v>
      </c>
      <c r="M33" s="3">
        <f>Table16[[#This Row],[Start Date/Time  (Local Cust Time)]]+(O$1/24)</f>
        <v>42905.229166666664</v>
      </c>
      <c r="N33" s="3">
        <f>Table16[[#This Row],[Finish Date/ Time (Local Cust Time)]]+(O$1/24)</f>
        <v>42905.229166666664</v>
      </c>
      <c r="O33" s="1"/>
    </row>
    <row r="34" spans="1:15" ht="25" x14ac:dyDescent="0.35">
      <c r="A34" s="15"/>
      <c r="B34" s="1" t="s">
        <v>83</v>
      </c>
      <c r="C34" s="10">
        <v>0</v>
      </c>
      <c r="D34" s="11" t="s">
        <v>169</v>
      </c>
      <c r="E34" s="15" t="s">
        <v>99</v>
      </c>
      <c r="F34" s="12">
        <v>42904.9375</v>
      </c>
      <c r="G34" s="12">
        <v>42904.9375</v>
      </c>
      <c r="H34" s="1"/>
      <c r="I34" s="1" t="s">
        <v>24</v>
      </c>
      <c r="J34" s="1" t="s">
        <v>35</v>
      </c>
      <c r="K34" s="1" t="s">
        <v>48</v>
      </c>
      <c r="M34" s="3">
        <f>Table16[[#This Row],[Start Date/Time  (Local Cust Time)]]+(O$1/24)</f>
        <v>42905.229166666664</v>
      </c>
      <c r="N34" s="3">
        <f>Table16[[#This Row],[Finish Date/ Time (Local Cust Time)]]+(O$1/24)</f>
        <v>42905.229166666664</v>
      </c>
      <c r="O34" s="1"/>
    </row>
    <row r="35" spans="1:15" ht="87.5" x14ac:dyDescent="0.35">
      <c r="B35" s="1" t="s">
        <v>85</v>
      </c>
      <c r="C35" s="10">
        <v>0</v>
      </c>
      <c r="D35" s="11" t="s">
        <v>86</v>
      </c>
      <c r="E35" s="1" t="s">
        <v>11</v>
      </c>
      <c r="F35" s="12">
        <v>42904.833333333336</v>
      </c>
      <c r="G35" s="12">
        <v>42906.333333333336</v>
      </c>
      <c r="H35" s="1"/>
      <c r="I35" s="1" t="s">
        <v>24</v>
      </c>
      <c r="J35" s="1" t="s">
        <v>35</v>
      </c>
      <c r="K35" s="1" t="s">
        <v>19</v>
      </c>
      <c r="L35" s="1" t="s">
        <v>87</v>
      </c>
      <c r="M35" s="3"/>
      <c r="N35" s="3"/>
      <c r="O35" s="1"/>
    </row>
    <row r="36" spans="1:15" ht="25" x14ac:dyDescent="0.35">
      <c r="B36" s="1" t="s">
        <v>88</v>
      </c>
      <c r="C36" s="10">
        <v>0</v>
      </c>
      <c r="D36" s="11" t="s">
        <v>84</v>
      </c>
      <c r="E36" s="1" t="s">
        <v>67</v>
      </c>
      <c r="F36" s="12">
        <v>42905.416666666664</v>
      </c>
      <c r="G36" s="12">
        <v>42905.583333333336</v>
      </c>
      <c r="H36" s="1"/>
      <c r="I36" s="1" t="s">
        <v>24</v>
      </c>
      <c r="J36" s="1" t="s">
        <v>35</v>
      </c>
      <c r="K36" s="1" t="s">
        <v>19</v>
      </c>
      <c r="M36" s="3"/>
      <c r="N36" s="3"/>
      <c r="O36" s="1"/>
    </row>
    <row r="37" spans="1:15" ht="25" x14ac:dyDescent="0.35">
      <c r="B37" s="1" t="s">
        <v>89</v>
      </c>
      <c r="C37" s="10">
        <v>0</v>
      </c>
      <c r="D37" s="11" t="s">
        <v>23</v>
      </c>
      <c r="E37" s="1" t="s">
        <v>6</v>
      </c>
      <c r="F37" s="12">
        <v>42905.666666666664</v>
      </c>
      <c r="G37" s="12">
        <v>42905.666666666664</v>
      </c>
      <c r="H37" s="1"/>
      <c r="I37" s="1" t="s">
        <v>24</v>
      </c>
      <c r="J37" s="1" t="s">
        <v>35</v>
      </c>
      <c r="K37" s="1" t="s">
        <v>19</v>
      </c>
      <c r="M37" s="3"/>
      <c r="N37" s="3"/>
      <c r="O37" s="1"/>
    </row>
    <row r="38" spans="1:15" ht="25" x14ac:dyDescent="0.35">
      <c r="B38" s="1" t="s">
        <v>92</v>
      </c>
      <c r="C38" s="10">
        <v>0</v>
      </c>
      <c r="D38" s="11" t="s">
        <v>10</v>
      </c>
      <c r="E38" s="1" t="s">
        <v>90</v>
      </c>
      <c r="F38" s="12">
        <v>42905.666666666664</v>
      </c>
      <c r="G38" s="12">
        <v>42905.708333333336</v>
      </c>
      <c r="H38" s="1"/>
      <c r="I38" s="1" t="s">
        <v>24</v>
      </c>
      <c r="J38" s="1" t="s">
        <v>35</v>
      </c>
      <c r="K38" s="1" t="s">
        <v>91</v>
      </c>
      <c r="M38" s="3"/>
      <c r="N38" s="3"/>
      <c r="O38" s="1"/>
    </row>
    <row r="39" spans="1:15" ht="25" x14ac:dyDescent="0.35">
      <c r="B39" s="1" t="s">
        <v>93</v>
      </c>
      <c r="C39" s="10">
        <v>0</v>
      </c>
      <c r="D39" s="11" t="s">
        <v>21</v>
      </c>
      <c r="E39" s="1" t="s">
        <v>90</v>
      </c>
      <c r="F39" s="12">
        <v>42905.708333333336</v>
      </c>
      <c r="G39" s="12">
        <v>42905.75</v>
      </c>
      <c r="H39" s="1"/>
      <c r="I39" s="1" t="s">
        <v>24</v>
      </c>
      <c r="J39" s="1" t="s">
        <v>35</v>
      </c>
      <c r="K39" s="1" t="s">
        <v>19</v>
      </c>
      <c r="M39" s="3"/>
      <c r="N39" s="3"/>
      <c r="O39" s="1"/>
    </row>
    <row r="40" spans="1:15" ht="25" x14ac:dyDescent="0.35">
      <c r="B40" s="1" t="s">
        <v>95</v>
      </c>
      <c r="C40" s="10">
        <v>0</v>
      </c>
      <c r="D40" s="11" t="s">
        <v>94</v>
      </c>
      <c r="E40" s="1" t="s">
        <v>6</v>
      </c>
      <c r="F40" s="12">
        <v>42905.708333333336</v>
      </c>
      <c r="G40" s="12">
        <v>42905.708333333336</v>
      </c>
      <c r="H40" s="1"/>
      <c r="I40" s="1" t="s">
        <v>24</v>
      </c>
      <c r="J40" s="1" t="s">
        <v>35</v>
      </c>
      <c r="K40" s="1" t="s">
        <v>91</v>
      </c>
      <c r="M40" s="3"/>
      <c r="N40" s="3"/>
      <c r="O40" s="1"/>
    </row>
    <row r="41" spans="1:15" ht="25" x14ac:dyDescent="0.35">
      <c r="B41" s="1" t="s">
        <v>170</v>
      </c>
      <c r="C41" s="10">
        <v>0</v>
      </c>
      <c r="D41" s="11" t="s">
        <v>96</v>
      </c>
      <c r="E41" s="1" t="s">
        <v>6</v>
      </c>
      <c r="F41" s="12">
        <v>42905.75</v>
      </c>
      <c r="G41" s="12">
        <v>42905.75</v>
      </c>
      <c r="H41" s="1"/>
      <c r="I41" s="1" t="s">
        <v>24</v>
      </c>
      <c r="J41" s="1" t="s">
        <v>35</v>
      </c>
      <c r="K41" s="1" t="s">
        <v>19</v>
      </c>
      <c r="M41" s="3"/>
      <c r="N41" s="3"/>
      <c r="O41" s="1"/>
    </row>
    <row r="42" spans="1:15" s="4" customFormat="1" ht="13" x14ac:dyDescent="0.35">
      <c r="B42" s="4">
        <v>5.0999999999999996</v>
      </c>
      <c r="C42" s="5">
        <v>0</v>
      </c>
      <c r="D42" s="20" t="s">
        <v>97</v>
      </c>
      <c r="F42" s="7"/>
      <c r="G42" s="7"/>
      <c r="I42" s="1"/>
      <c r="M42" s="3"/>
      <c r="N42" s="7"/>
      <c r="O42" s="1"/>
    </row>
    <row r="43" spans="1:15" ht="87.5" x14ac:dyDescent="0.35">
      <c r="B43" s="1" t="s">
        <v>98</v>
      </c>
      <c r="C43" s="10">
        <v>0</v>
      </c>
      <c r="D43" s="11" t="s">
        <v>129</v>
      </c>
      <c r="E43" s="1" t="s">
        <v>6</v>
      </c>
      <c r="F43" s="12">
        <v>42856</v>
      </c>
      <c r="G43" s="12">
        <v>42856</v>
      </c>
      <c r="H43" s="1"/>
      <c r="I43" s="1" t="s">
        <v>24</v>
      </c>
      <c r="J43" s="1" t="s">
        <v>35</v>
      </c>
      <c r="K43" s="1" t="s">
        <v>91</v>
      </c>
      <c r="L43" s="1" t="s">
        <v>130</v>
      </c>
      <c r="M43" s="3"/>
      <c r="N43" s="3"/>
      <c r="O43" s="1"/>
    </row>
    <row r="44" spans="1:15" ht="25" x14ac:dyDescent="0.35">
      <c r="B44" s="1" t="s">
        <v>100</v>
      </c>
      <c r="C44" s="10">
        <v>0</v>
      </c>
      <c r="D44" s="11" t="s">
        <v>143</v>
      </c>
      <c r="E44" s="1" t="s">
        <v>142</v>
      </c>
      <c r="F44" s="12">
        <v>42870</v>
      </c>
      <c r="G44" s="12">
        <v>42877</v>
      </c>
      <c r="H44" s="1"/>
      <c r="I44" s="1" t="s">
        <v>24</v>
      </c>
      <c r="J44" s="1" t="s">
        <v>35</v>
      </c>
      <c r="K44" s="1" t="s">
        <v>91</v>
      </c>
      <c r="M44" s="3"/>
      <c r="N44" s="3"/>
      <c r="O44" s="1"/>
    </row>
    <row r="45" spans="1:15" ht="25" x14ac:dyDescent="0.35">
      <c r="B45" s="1" t="s">
        <v>101</v>
      </c>
      <c r="C45" s="10">
        <v>0</v>
      </c>
      <c r="D45" s="11" t="s">
        <v>134</v>
      </c>
      <c r="E45" s="1" t="s">
        <v>99</v>
      </c>
      <c r="F45" s="12">
        <v>42898</v>
      </c>
      <c r="G45" s="12">
        <v>42898</v>
      </c>
      <c r="H45" s="1" t="s">
        <v>69</v>
      </c>
      <c r="I45" s="1" t="s">
        <v>24</v>
      </c>
      <c r="J45" s="1" t="s">
        <v>35</v>
      </c>
      <c r="K45" s="1" t="s">
        <v>91</v>
      </c>
      <c r="M45" s="3"/>
      <c r="N45" s="3"/>
      <c r="O45" s="1"/>
    </row>
    <row r="46" spans="1:15" ht="25" x14ac:dyDescent="0.35">
      <c r="B46" s="1" t="s">
        <v>102</v>
      </c>
      <c r="C46" s="10">
        <v>0</v>
      </c>
      <c r="D46" s="11" t="s">
        <v>12</v>
      </c>
      <c r="E46" s="1" t="s">
        <v>99</v>
      </c>
      <c r="F46" s="12">
        <v>42898</v>
      </c>
      <c r="G46" s="12">
        <v>42898</v>
      </c>
      <c r="H46" s="1"/>
      <c r="I46" s="1" t="s">
        <v>24</v>
      </c>
      <c r="J46" s="1" t="s">
        <v>35</v>
      </c>
      <c r="K46" s="1" t="s">
        <v>91</v>
      </c>
      <c r="M46" s="3"/>
      <c r="N46" s="3"/>
      <c r="O46" s="1"/>
    </row>
    <row r="47" spans="1:15" ht="25" x14ac:dyDescent="0.35">
      <c r="B47" s="1" t="s">
        <v>104</v>
      </c>
      <c r="C47" s="10">
        <v>0</v>
      </c>
      <c r="D47" s="11" t="s">
        <v>13</v>
      </c>
      <c r="E47" s="1" t="s">
        <v>8</v>
      </c>
      <c r="F47" s="12">
        <v>42898</v>
      </c>
      <c r="G47" s="12">
        <v>42898</v>
      </c>
      <c r="H47" s="1"/>
      <c r="I47" s="1" t="s">
        <v>24</v>
      </c>
      <c r="J47" s="1" t="s">
        <v>35</v>
      </c>
      <c r="K47" s="1" t="s">
        <v>91</v>
      </c>
      <c r="M47" s="3"/>
      <c r="N47" s="3"/>
      <c r="O47" s="1"/>
    </row>
    <row r="48" spans="1:15" ht="25" x14ac:dyDescent="0.35">
      <c r="B48" s="1" t="s">
        <v>105</v>
      </c>
      <c r="C48" s="10">
        <v>0</v>
      </c>
      <c r="D48" s="11" t="s">
        <v>103</v>
      </c>
      <c r="E48" s="1" t="s">
        <v>8</v>
      </c>
      <c r="F48" s="12">
        <v>42898</v>
      </c>
      <c r="G48" s="12">
        <v>42898</v>
      </c>
      <c r="H48" s="1"/>
      <c r="I48" s="1" t="s">
        <v>24</v>
      </c>
      <c r="J48" s="1" t="s">
        <v>35</v>
      </c>
      <c r="K48" s="1" t="s">
        <v>91</v>
      </c>
      <c r="M48" s="3"/>
      <c r="N48" s="3"/>
      <c r="O48" s="1"/>
    </row>
    <row r="49" spans="1:15" ht="25" x14ac:dyDescent="0.35">
      <c r="B49" s="1" t="s">
        <v>106</v>
      </c>
      <c r="C49" s="10">
        <v>0</v>
      </c>
      <c r="D49" s="11" t="s">
        <v>133</v>
      </c>
      <c r="E49" s="1" t="s">
        <v>8</v>
      </c>
      <c r="F49" s="12">
        <v>42904.333333333336</v>
      </c>
      <c r="G49" s="12">
        <v>42904</v>
      </c>
      <c r="H49" s="1"/>
      <c r="I49" s="1" t="s">
        <v>24</v>
      </c>
      <c r="J49" s="1" t="s">
        <v>35</v>
      </c>
      <c r="K49" s="1" t="s">
        <v>19</v>
      </c>
      <c r="M49" s="3"/>
      <c r="N49" s="3"/>
      <c r="O49" s="1"/>
    </row>
    <row r="50" spans="1:15" ht="25" x14ac:dyDescent="0.35">
      <c r="B50" s="1" t="s">
        <v>107</v>
      </c>
      <c r="C50" s="10">
        <v>0</v>
      </c>
      <c r="D50" s="11" t="s">
        <v>22</v>
      </c>
      <c r="E50" s="1" t="s">
        <v>6</v>
      </c>
      <c r="F50" s="12">
        <v>42904</v>
      </c>
      <c r="G50" s="12">
        <v>42904</v>
      </c>
      <c r="H50" s="1"/>
      <c r="I50" s="1" t="s">
        <v>24</v>
      </c>
      <c r="J50" s="1" t="s">
        <v>35</v>
      </c>
      <c r="K50" s="1" t="s">
        <v>91</v>
      </c>
      <c r="M50" s="3"/>
      <c r="N50" s="3"/>
      <c r="O50" s="1"/>
    </row>
    <row r="51" spans="1:15" ht="25" x14ac:dyDescent="0.35">
      <c r="B51" s="1" t="s">
        <v>108</v>
      </c>
      <c r="C51" s="10">
        <v>0</v>
      </c>
      <c r="D51" s="11" t="s">
        <v>109</v>
      </c>
      <c r="E51" s="1" t="s">
        <v>6</v>
      </c>
      <c r="F51" s="12">
        <v>42905</v>
      </c>
      <c r="G51" s="12">
        <v>42905</v>
      </c>
      <c r="H51" s="12"/>
      <c r="I51" s="1" t="s">
        <v>24</v>
      </c>
      <c r="J51" s="1" t="s">
        <v>35</v>
      </c>
      <c r="K51" s="1" t="s">
        <v>19</v>
      </c>
      <c r="M51" s="3"/>
      <c r="N51" s="3"/>
      <c r="O51" s="1"/>
    </row>
    <row r="52" spans="1:15" s="4" customFormat="1" ht="13" x14ac:dyDescent="0.35">
      <c r="B52" s="4">
        <v>6.1</v>
      </c>
      <c r="C52" s="5">
        <v>0</v>
      </c>
      <c r="D52" s="9" t="s">
        <v>14</v>
      </c>
      <c r="F52" s="7"/>
      <c r="G52" s="7"/>
      <c r="I52" s="1"/>
      <c r="M52" s="3"/>
      <c r="N52" s="7"/>
      <c r="O52" s="1"/>
    </row>
    <row r="53" spans="1:15" ht="25" x14ac:dyDescent="0.35">
      <c r="B53" s="1" t="s">
        <v>110</v>
      </c>
      <c r="C53" s="10">
        <v>0</v>
      </c>
      <c r="D53" s="11" t="s">
        <v>144</v>
      </c>
      <c r="E53" s="1" t="s">
        <v>6</v>
      </c>
      <c r="F53" s="12">
        <v>42906</v>
      </c>
      <c r="G53" s="12">
        <v>42906</v>
      </c>
      <c r="H53" s="1"/>
      <c r="I53" s="1" t="s">
        <v>24</v>
      </c>
      <c r="J53" s="1" t="s">
        <v>35</v>
      </c>
      <c r="K53" s="1" t="s">
        <v>91</v>
      </c>
      <c r="M53" s="3"/>
      <c r="N53" s="3"/>
      <c r="O53" s="1"/>
    </row>
    <row r="54" spans="1:15" ht="125" x14ac:dyDescent="0.35">
      <c r="B54" s="1" t="s">
        <v>111</v>
      </c>
      <c r="C54" s="10">
        <v>0</v>
      </c>
      <c r="D54" s="11" t="s">
        <v>145</v>
      </c>
      <c r="E54" s="1" t="s">
        <v>90</v>
      </c>
      <c r="F54" s="12">
        <v>42906</v>
      </c>
      <c r="G54" s="12">
        <v>42906</v>
      </c>
      <c r="H54" s="1"/>
      <c r="I54" s="1" t="s">
        <v>24</v>
      </c>
      <c r="J54" s="1" t="s">
        <v>35</v>
      </c>
      <c r="K54" s="1" t="s">
        <v>48</v>
      </c>
      <c r="L54" s="1" t="s">
        <v>127</v>
      </c>
      <c r="M54" s="3"/>
      <c r="N54" s="3"/>
      <c r="O54" s="1"/>
    </row>
    <row r="55" spans="1:15" ht="25" x14ac:dyDescent="0.35">
      <c r="B55" s="1" t="s">
        <v>112</v>
      </c>
      <c r="C55" s="10">
        <v>0</v>
      </c>
      <c r="D55" s="11" t="s">
        <v>15</v>
      </c>
      <c r="E55" s="1" t="s">
        <v>6</v>
      </c>
      <c r="F55" s="12">
        <v>42906</v>
      </c>
      <c r="G55" s="12">
        <v>42906</v>
      </c>
      <c r="H55" s="1"/>
      <c r="I55" s="1" t="s">
        <v>24</v>
      </c>
      <c r="J55" s="1" t="s">
        <v>35</v>
      </c>
      <c r="K55" s="1" t="s">
        <v>19</v>
      </c>
      <c r="M55" s="3"/>
      <c r="N55" s="3"/>
      <c r="O55" s="1"/>
    </row>
    <row r="56" spans="1:15" ht="25" x14ac:dyDescent="0.35">
      <c r="B56" s="1" t="s">
        <v>113</v>
      </c>
      <c r="C56" s="10">
        <v>0</v>
      </c>
      <c r="D56" s="11" t="s">
        <v>115</v>
      </c>
      <c r="E56" s="1" t="s">
        <v>6</v>
      </c>
      <c r="F56" s="12">
        <v>42906</v>
      </c>
      <c r="G56" s="12">
        <v>42906</v>
      </c>
      <c r="H56" s="1"/>
      <c r="I56" s="1" t="s">
        <v>24</v>
      </c>
      <c r="J56" s="1" t="s">
        <v>35</v>
      </c>
      <c r="K56" s="1" t="s">
        <v>19</v>
      </c>
      <c r="M56" s="3"/>
      <c r="N56" s="3"/>
      <c r="O56" s="1"/>
    </row>
    <row r="57" spans="1:15" ht="25" x14ac:dyDescent="0.35">
      <c r="B57" s="1" t="s">
        <v>114</v>
      </c>
      <c r="C57" s="10">
        <v>0</v>
      </c>
      <c r="D57" s="11" t="s">
        <v>16</v>
      </c>
      <c r="E57" s="1" t="s">
        <v>6</v>
      </c>
      <c r="F57" s="12">
        <v>42906</v>
      </c>
      <c r="G57" s="12">
        <v>42906</v>
      </c>
      <c r="H57" s="1"/>
      <c r="I57" s="1" t="s">
        <v>24</v>
      </c>
      <c r="J57" s="1" t="s">
        <v>35</v>
      </c>
      <c r="K57" s="1" t="s">
        <v>19</v>
      </c>
      <c r="M57" s="3"/>
      <c r="N57" s="3"/>
      <c r="O57" s="1"/>
    </row>
    <row r="58" spans="1:15" ht="37.5" x14ac:dyDescent="0.35">
      <c r="A58" s="23"/>
      <c r="B58" s="23" t="s">
        <v>116</v>
      </c>
      <c r="C58" s="10">
        <v>0</v>
      </c>
      <c r="D58" s="11" t="s">
        <v>137</v>
      </c>
      <c r="E58" s="23" t="s">
        <v>135</v>
      </c>
      <c r="F58" s="12">
        <v>42906</v>
      </c>
      <c r="G58" s="12">
        <v>42906</v>
      </c>
      <c r="H58" s="23"/>
      <c r="I58" s="23" t="s">
        <v>24</v>
      </c>
      <c r="J58" s="1" t="s">
        <v>35</v>
      </c>
      <c r="K58" s="1" t="s">
        <v>19</v>
      </c>
      <c r="L58" s="23"/>
      <c r="M58" s="24"/>
      <c r="N58" s="25"/>
      <c r="O58" s="23"/>
    </row>
    <row r="59" spans="1:15" ht="25" x14ac:dyDescent="0.35">
      <c r="A59" s="23"/>
      <c r="B59" s="23" t="s">
        <v>136</v>
      </c>
      <c r="C59" s="10">
        <v>0</v>
      </c>
      <c r="D59" s="11" t="s">
        <v>138</v>
      </c>
      <c r="E59" s="23" t="s">
        <v>135</v>
      </c>
      <c r="F59" s="12">
        <v>42906</v>
      </c>
      <c r="G59" s="12">
        <v>42906</v>
      </c>
      <c r="H59" s="23"/>
      <c r="I59" s="23" t="s">
        <v>24</v>
      </c>
      <c r="J59" s="1" t="s">
        <v>35</v>
      </c>
      <c r="K59" s="1" t="s">
        <v>19</v>
      </c>
      <c r="L59" s="23"/>
      <c r="M59" s="24"/>
      <c r="N59" s="25"/>
      <c r="O59" s="23"/>
    </row>
    <row r="60" spans="1:15" ht="25" x14ac:dyDescent="0.35">
      <c r="B60" s="1" t="s">
        <v>139</v>
      </c>
      <c r="C60" s="10">
        <v>0</v>
      </c>
      <c r="D60" s="11" t="s">
        <v>126</v>
      </c>
      <c r="E60" s="1" t="s">
        <v>6</v>
      </c>
      <c r="F60" s="12">
        <v>42906</v>
      </c>
      <c r="G60" s="12">
        <v>42906</v>
      </c>
      <c r="H60" s="1"/>
      <c r="I60" s="1" t="s">
        <v>24</v>
      </c>
      <c r="J60" s="1" t="s">
        <v>35</v>
      </c>
      <c r="K60" s="1" t="s">
        <v>91</v>
      </c>
      <c r="M60" s="3"/>
      <c r="N60" s="3"/>
      <c r="O60" s="1"/>
    </row>
    <row r="61" spans="1:15" s="4" customFormat="1" ht="13" x14ac:dyDescent="0.35">
      <c r="A61" s="1"/>
      <c r="B61" s="1"/>
      <c r="C61" s="5"/>
      <c r="D61" s="21"/>
      <c r="F61" s="6"/>
      <c r="G61" s="6"/>
      <c r="I61" s="1"/>
      <c r="M61" s="3"/>
      <c r="N61" s="7"/>
      <c r="O61" s="1"/>
    </row>
    <row r="62" spans="1:15" ht="12.5" x14ac:dyDescent="0.35">
      <c r="C62" s="10"/>
      <c r="D62" s="11"/>
      <c r="F62" s="2"/>
      <c r="G62" s="3"/>
      <c r="H62" s="1"/>
      <c r="I62" s="1"/>
      <c r="M62" s="3"/>
      <c r="N62" s="3"/>
      <c r="O62" s="1"/>
    </row>
    <row r="63" spans="1:15" ht="12.5" x14ac:dyDescent="0.35">
      <c r="C63" s="10"/>
      <c r="D63" s="11"/>
      <c r="F63" s="2"/>
      <c r="G63" s="3"/>
      <c r="H63" s="1"/>
      <c r="I63" s="1"/>
      <c r="M63" s="3"/>
      <c r="N63" s="3"/>
      <c r="O63" s="1"/>
    </row>
  </sheetData>
  <pageMargins left="0.7" right="0.7" top="0.75" bottom="0.75" header="0.3" footer="0.3"/>
  <pageSetup scale="57" fitToHeight="0" orientation="landscape" horizontalDpi="4294967293" verticalDpi="4294967293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opLeftCell="B1" zoomScaleNormal="100" workbookViewId="0">
      <selection activeCell="B1" sqref="B1"/>
    </sheetView>
  </sheetViews>
  <sheetFormatPr defaultColWidth="9.1796875" defaultRowHeight="14.5" x14ac:dyDescent="0.35"/>
  <cols>
    <col min="1" max="1" width="16.81640625" style="1" hidden="1" customWidth="1"/>
    <col min="2" max="2" width="9.1796875" style="1"/>
    <col min="3" max="3" width="9.54296875" style="22" customWidth="1"/>
    <col min="4" max="4" width="54.54296875" style="1" customWidth="1"/>
    <col min="5" max="5" width="11" style="1" bestFit="1" customWidth="1"/>
    <col min="6" max="6" width="15" style="1" customWidth="1"/>
    <col min="7" max="7" width="14.453125" style="2" customWidth="1"/>
    <col min="8" max="8" width="9" customWidth="1"/>
    <col min="9" max="9" width="13.81640625" style="3" customWidth="1"/>
    <col min="10" max="10" width="12.81640625" style="1" customWidth="1"/>
    <col min="11" max="11" width="14" style="1" customWidth="1"/>
    <col min="12" max="12" width="15" style="1" customWidth="1"/>
    <col min="13" max="13" width="14.54296875" style="1" customWidth="1"/>
    <col min="14" max="14" width="15.7265625" style="1" customWidth="1"/>
    <col min="15" max="15" width="0.1796875" style="2" hidden="1" customWidth="1"/>
    <col min="16" max="16" width="36" style="1" customWidth="1"/>
    <col min="17" max="16384" width="9.1796875" style="1"/>
  </cols>
  <sheetData>
    <row r="1" spans="1:15" ht="37.5" x14ac:dyDescent="0.35">
      <c r="A1" s="1" t="s">
        <v>25</v>
      </c>
      <c r="B1" s="1" t="s">
        <v>26</v>
      </c>
      <c r="C1" s="1" t="s">
        <v>0</v>
      </c>
      <c r="D1" s="1" t="s">
        <v>1</v>
      </c>
      <c r="E1" s="1" t="s">
        <v>2</v>
      </c>
      <c r="F1" s="2" t="s">
        <v>27</v>
      </c>
      <c r="G1" s="3" t="s">
        <v>28</v>
      </c>
      <c r="H1" s="1" t="s">
        <v>29</v>
      </c>
      <c r="I1" s="1" t="s">
        <v>20</v>
      </c>
      <c r="J1" s="1" t="s">
        <v>17</v>
      </c>
      <c r="K1" s="1" t="s">
        <v>18</v>
      </c>
      <c r="L1" s="1" t="s">
        <v>3</v>
      </c>
      <c r="M1" s="3" t="s">
        <v>30</v>
      </c>
      <c r="N1" s="3" t="s">
        <v>31</v>
      </c>
      <c r="O1" s="1" t="s">
        <v>32</v>
      </c>
    </row>
    <row r="2" spans="1:15" s="4" customFormat="1" ht="13" x14ac:dyDescent="0.35">
      <c r="C2" s="5">
        <v>0</v>
      </c>
      <c r="D2" s="4" t="s">
        <v>117</v>
      </c>
      <c r="F2" s="6"/>
      <c r="G2" s="7"/>
      <c r="M2" s="8"/>
      <c r="N2" s="7"/>
      <c r="O2" s="1"/>
    </row>
    <row r="3" spans="1:15" s="4" customFormat="1" ht="13" x14ac:dyDescent="0.35">
      <c r="B3" s="4" t="s">
        <v>4</v>
      </c>
      <c r="C3" s="5">
        <v>0</v>
      </c>
      <c r="D3" s="9" t="s">
        <v>33</v>
      </c>
      <c r="F3" s="6"/>
      <c r="G3" s="7"/>
      <c r="M3" s="8"/>
      <c r="N3" s="7"/>
      <c r="O3" s="1"/>
    </row>
    <row r="4" spans="1:15" ht="100" x14ac:dyDescent="0.35">
      <c r="B4" s="1" t="s">
        <v>5</v>
      </c>
      <c r="C4" s="10">
        <v>0</v>
      </c>
      <c r="D4" s="11" t="s">
        <v>132</v>
      </c>
      <c r="E4" s="1" t="s">
        <v>8</v>
      </c>
      <c r="F4" s="12">
        <v>42870</v>
      </c>
      <c r="G4" s="12">
        <v>42870</v>
      </c>
      <c r="H4" s="1" t="s">
        <v>34</v>
      </c>
      <c r="I4" s="1" t="s">
        <v>24</v>
      </c>
      <c r="J4" s="1" t="s">
        <v>35</v>
      </c>
      <c r="K4" s="1" t="s">
        <v>19</v>
      </c>
      <c r="M4" s="3"/>
      <c r="N4" s="3"/>
      <c r="O4" s="1"/>
    </row>
    <row r="5" spans="1:15" ht="37.5" x14ac:dyDescent="0.35">
      <c r="B5" s="1" t="s">
        <v>7</v>
      </c>
      <c r="C5" s="10">
        <v>0</v>
      </c>
      <c r="D5" s="11" t="s">
        <v>118</v>
      </c>
      <c r="E5" s="1" t="s">
        <v>8</v>
      </c>
      <c r="F5" s="12">
        <v>42882</v>
      </c>
      <c r="G5" s="12">
        <v>42882</v>
      </c>
      <c r="H5" s="1"/>
      <c r="I5" s="1" t="s">
        <v>24</v>
      </c>
      <c r="J5" s="1" t="s">
        <v>35</v>
      </c>
      <c r="K5" s="1" t="s">
        <v>19</v>
      </c>
      <c r="M5" s="3"/>
      <c r="N5" s="3"/>
      <c r="O5" s="1"/>
    </row>
    <row r="6" spans="1:15" s="4" customFormat="1" ht="13" x14ac:dyDescent="0.35">
      <c r="B6" s="4">
        <v>2.1</v>
      </c>
      <c r="C6" s="5">
        <v>0</v>
      </c>
      <c r="D6" s="9" t="s">
        <v>36</v>
      </c>
      <c r="F6" s="6"/>
      <c r="G6" s="7"/>
      <c r="I6" s="1"/>
      <c r="M6" s="3"/>
      <c r="N6" s="7"/>
      <c r="O6" s="1"/>
    </row>
    <row r="7" spans="1:15" ht="25" x14ac:dyDescent="0.35">
      <c r="B7" s="1" t="s">
        <v>37</v>
      </c>
      <c r="C7" s="10">
        <v>0</v>
      </c>
      <c r="D7" s="11" t="s">
        <v>38</v>
      </c>
      <c r="E7" s="1" t="s">
        <v>39</v>
      </c>
      <c r="F7" s="3">
        <v>42882.791666666664</v>
      </c>
      <c r="G7" s="3">
        <v>42882.875</v>
      </c>
      <c r="H7" s="1"/>
      <c r="I7" s="1" t="s">
        <v>24</v>
      </c>
      <c r="J7" s="1" t="s">
        <v>35</v>
      </c>
      <c r="K7" s="1" t="s">
        <v>19</v>
      </c>
      <c r="M7" s="3">
        <f>Table1324[[#This Row],[Start Date/Time  (Local Cust Time)]]+(O$1/24)</f>
        <v>42883.083333333328</v>
      </c>
      <c r="N7" s="3">
        <f>Table1324[[#This Row],[Finish Date/ Time (Local Cust Time)]]+(O$1/24)</f>
        <v>42883.166666666664</v>
      </c>
      <c r="O7" s="1"/>
    </row>
    <row r="8" spans="1:15" ht="25" x14ac:dyDescent="0.35">
      <c r="B8" s="1" t="s">
        <v>40</v>
      </c>
      <c r="C8" s="10">
        <v>0</v>
      </c>
      <c r="D8" s="11" t="s">
        <v>41</v>
      </c>
      <c r="E8" s="1" t="s">
        <v>39</v>
      </c>
      <c r="F8" s="3">
        <v>42882.791666666664</v>
      </c>
      <c r="G8" s="3">
        <v>42882.875</v>
      </c>
      <c r="H8" s="1"/>
      <c r="I8" s="1" t="s">
        <v>24</v>
      </c>
      <c r="J8" s="1" t="s">
        <v>35</v>
      </c>
      <c r="K8" s="1" t="s">
        <v>19</v>
      </c>
      <c r="M8" s="3">
        <f>Table1324[[#This Row],[Start Date/Time  (Local Cust Time)]]+(O$1/24)</f>
        <v>42883.083333333328</v>
      </c>
      <c r="N8" s="3">
        <f>Table1324[[#This Row],[Finish Date/ Time (Local Cust Time)]]+(O$1/24)</f>
        <v>42883.166666666664</v>
      </c>
      <c r="O8" s="1"/>
    </row>
    <row r="9" spans="1:15" ht="50.5" x14ac:dyDescent="0.35">
      <c r="A9" s="13" t="s">
        <v>43</v>
      </c>
      <c r="B9" s="1" t="s">
        <v>42</v>
      </c>
      <c r="C9" s="10">
        <v>0</v>
      </c>
      <c r="D9" s="11" t="s">
        <v>146</v>
      </c>
      <c r="E9" s="1" t="s">
        <v>6</v>
      </c>
      <c r="F9" s="3">
        <v>42882.895833333336</v>
      </c>
      <c r="G9" s="3">
        <v>42882.895833333336</v>
      </c>
      <c r="H9" s="1"/>
      <c r="I9" s="1" t="s">
        <v>24</v>
      </c>
      <c r="J9" s="1" t="s">
        <v>35</v>
      </c>
      <c r="K9" s="1" t="s">
        <v>45</v>
      </c>
      <c r="M9" s="3">
        <f>Table1324[[#This Row],[Start Date/Time  (Local Cust Time)]]+(O$1/24)</f>
        <v>42883.1875</v>
      </c>
      <c r="N9" s="3">
        <f>Table1324[[#This Row],[Finish Date/ Time (Local Cust Time)]]+(O$1/24)</f>
        <v>42883.1875</v>
      </c>
      <c r="O9" s="1"/>
    </row>
    <row r="10" spans="1:15" ht="25" x14ac:dyDescent="0.35">
      <c r="A10" s="14"/>
      <c r="B10" s="1" t="s">
        <v>44</v>
      </c>
      <c r="C10" s="10">
        <v>0</v>
      </c>
      <c r="D10" s="11" t="s">
        <v>47</v>
      </c>
      <c r="E10" s="15" t="s">
        <v>8</v>
      </c>
      <c r="F10" s="12">
        <v>42883</v>
      </c>
      <c r="G10" s="12">
        <v>42883</v>
      </c>
      <c r="H10" s="1"/>
      <c r="I10" s="1" t="s">
        <v>24</v>
      </c>
      <c r="J10" s="1" t="s">
        <v>35</v>
      </c>
      <c r="K10" s="1" t="s">
        <v>48</v>
      </c>
      <c r="M10" s="3"/>
      <c r="N10" s="3"/>
      <c r="O10" s="1"/>
    </row>
    <row r="11" spans="1:15" s="18" customFormat="1" ht="75" x14ac:dyDescent="0.35">
      <c r="A11" s="1"/>
      <c r="B11" s="1" t="s">
        <v>46</v>
      </c>
      <c r="C11" s="17">
        <v>0</v>
      </c>
      <c r="D11" s="11" t="s">
        <v>128</v>
      </c>
      <c r="E11" s="14" t="s">
        <v>6</v>
      </c>
      <c r="F11" s="12">
        <v>42882.979166666664</v>
      </c>
      <c r="G11" s="12">
        <v>42882.979166666664</v>
      </c>
      <c r="I11" s="1" t="s">
        <v>24</v>
      </c>
      <c r="J11" s="1" t="s">
        <v>35</v>
      </c>
      <c r="K11" s="1" t="s">
        <v>19</v>
      </c>
      <c r="M11" s="3">
        <f>Table1324[[#This Row],[Start Date/Time  (Local Cust Time)]]+(O$1/24)</f>
        <v>42883.270833333328</v>
      </c>
      <c r="N11" s="3">
        <f>Table1324[[#This Row],[Finish Date/ Time (Local Cust Time)]]+(O$1/24)</f>
        <v>42883.270833333328</v>
      </c>
      <c r="O11" s="1"/>
    </row>
    <row r="12" spans="1:15" ht="25" x14ac:dyDescent="0.35">
      <c r="B12" s="1" t="s">
        <v>49</v>
      </c>
      <c r="C12" s="10">
        <v>0</v>
      </c>
      <c r="D12" s="11" t="s">
        <v>123</v>
      </c>
      <c r="E12" s="14" t="s">
        <v>51</v>
      </c>
      <c r="F12" s="12">
        <v>42882.979166666664</v>
      </c>
      <c r="G12" s="12">
        <v>42882.979166666664</v>
      </c>
      <c r="H12" s="1"/>
      <c r="I12" s="1" t="s">
        <v>24</v>
      </c>
      <c r="J12" s="1" t="s">
        <v>35</v>
      </c>
      <c r="K12" s="1" t="s">
        <v>19</v>
      </c>
      <c r="M12" s="3"/>
      <c r="N12" s="3"/>
      <c r="O12" s="1"/>
    </row>
    <row r="13" spans="1:15" ht="25" x14ac:dyDescent="0.35">
      <c r="B13" s="1" t="s">
        <v>50</v>
      </c>
      <c r="C13" s="10">
        <v>0</v>
      </c>
      <c r="D13" s="11" t="s">
        <v>119</v>
      </c>
      <c r="E13" s="14" t="s">
        <v>53</v>
      </c>
      <c r="F13" s="12">
        <v>42882.979166666664</v>
      </c>
      <c r="G13" s="12">
        <v>42882.979166666664</v>
      </c>
      <c r="H13" s="1"/>
      <c r="I13" s="1" t="s">
        <v>24</v>
      </c>
      <c r="J13" s="1" t="s">
        <v>35</v>
      </c>
      <c r="K13" s="1" t="s">
        <v>19</v>
      </c>
      <c r="M13" s="3"/>
      <c r="N13" s="3"/>
      <c r="O13" s="1"/>
    </row>
    <row r="14" spans="1:15" ht="25" x14ac:dyDescent="0.35">
      <c r="B14" s="1" t="s">
        <v>52</v>
      </c>
      <c r="C14" s="10">
        <v>0</v>
      </c>
      <c r="D14" s="11" t="s">
        <v>120</v>
      </c>
      <c r="E14" s="14" t="s">
        <v>53</v>
      </c>
      <c r="F14" s="12">
        <v>42882.979166666664</v>
      </c>
      <c r="G14" s="12">
        <v>42882.979166666664</v>
      </c>
      <c r="H14" s="1"/>
      <c r="I14" s="1" t="s">
        <v>24</v>
      </c>
      <c r="J14" s="1" t="s">
        <v>35</v>
      </c>
      <c r="K14" s="1" t="s">
        <v>19</v>
      </c>
      <c r="M14" s="3"/>
      <c r="N14" s="3"/>
      <c r="O14" s="1"/>
    </row>
    <row r="15" spans="1:15" ht="50" x14ac:dyDescent="0.35">
      <c r="B15" s="1" t="s">
        <v>54</v>
      </c>
      <c r="C15" s="10">
        <v>0</v>
      </c>
      <c r="D15" s="11" t="s">
        <v>131</v>
      </c>
      <c r="E15" s="14" t="s">
        <v>53</v>
      </c>
      <c r="F15" s="12">
        <v>42882.979166666664</v>
      </c>
      <c r="G15" s="12">
        <v>42882.979166666664</v>
      </c>
      <c r="H15" s="18"/>
      <c r="I15" s="1" t="s">
        <v>24</v>
      </c>
      <c r="J15" s="1" t="s">
        <v>35</v>
      </c>
      <c r="K15" s="1" t="s">
        <v>19</v>
      </c>
      <c r="L15" s="18"/>
      <c r="M15" s="3">
        <f>Table1324[[#This Row],[Start Date/Time  (Local Cust Time)]]+(O$1/24)</f>
        <v>42883.270833333328</v>
      </c>
      <c r="N15" s="3">
        <f>Table1324[[#This Row],[Finish Date/ Time (Local Cust Time)]]+(O$1/24)</f>
        <v>42883.270833333328</v>
      </c>
      <c r="O15" s="1"/>
    </row>
    <row r="16" spans="1:15" ht="25" x14ac:dyDescent="0.35">
      <c r="A16" s="16" t="s">
        <v>43</v>
      </c>
      <c r="B16" s="1" t="s">
        <v>55</v>
      </c>
      <c r="C16" s="10">
        <v>0</v>
      </c>
      <c r="D16" s="11" t="s">
        <v>121</v>
      </c>
      <c r="E16" s="14" t="s">
        <v>6</v>
      </c>
      <c r="F16" s="19">
        <v>42882.979166666664</v>
      </c>
      <c r="G16" s="19">
        <v>42882.979166666664</v>
      </c>
      <c r="H16" s="18"/>
      <c r="I16" s="1" t="s">
        <v>24</v>
      </c>
      <c r="J16" s="1" t="s">
        <v>35</v>
      </c>
      <c r="K16" s="1" t="s">
        <v>19</v>
      </c>
      <c r="L16" s="18"/>
      <c r="M16" s="3">
        <f>Table1324[[#This Row],[Start Date/Time  (Local Cust Time)]]+(O$1/24)</f>
        <v>42883.270833333328</v>
      </c>
      <c r="N16" s="3">
        <f>Table1324[[#This Row],[Finish Date/ Time (Local Cust Time)]]+(O$1/24)</f>
        <v>42883.270833333328</v>
      </c>
      <c r="O16" s="1"/>
    </row>
    <row r="17" spans="1:15" ht="25" x14ac:dyDescent="0.35">
      <c r="B17" s="1" t="s">
        <v>57</v>
      </c>
      <c r="C17" s="10">
        <v>0</v>
      </c>
      <c r="D17" s="11" t="s">
        <v>56</v>
      </c>
      <c r="E17" s="15" t="s">
        <v>8</v>
      </c>
      <c r="F17" s="12">
        <v>42882</v>
      </c>
      <c r="G17" s="12">
        <v>42882</v>
      </c>
      <c r="H17" s="1"/>
      <c r="I17" s="1" t="s">
        <v>24</v>
      </c>
      <c r="J17" s="1" t="s">
        <v>35</v>
      </c>
      <c r="K17" s="1" t="s">
        <v>48</v>
      </c>
      <c r="M17" s="3"/>
      <c r="N17" s="3"/>
      <c r="O17" s="1"/>
    </row>
    <row r="18" spans="1:15" ht="25" x14ac:dyDescent="0.35">
      <c r="B18" s="1" t="s">
        <v>59</v>
      </c>
      <c r="C18" s="10">
        <v>0</v>
      </c>
      <c r="D18" s="11" t="s">
        <v>58</v>
      </c>
      <c r="E18" s="15" t="s">
        <v>8</v>
      </c>
      <c r="F18" s="12">
        <v>42882</v>
      </c>
      <c r="G18" s="12">
        <v>42882</v>
      </c>
      <c r="H18" s="1"/>
      <c r="I18" s="1" t="s">
        <v>24</v>
      </c>
      <c r="J18" s="1" t="s">
        <v>35</v>
      </c>
      <c r="K18" s="1" t="s">
        <v>48</v>
      </c>
      <c r="M18" s="3"/>
      <c r="N18" s="3"/>
      <c r="O18" s="1"/>
    </row>
    <row r="19" spans="1:15" ht="25" x14ac:dyDescent="0.35">
      <c r="B19" s="1" t="s">
        <v>61</v>
      </c>
      <c r="C19" s="10">
        <v>0</v>
      </c>
      <c r="D19" s="11" t="s">
        <v>60</v>
      </c>
      <c r="E19" s="15" t="s">
        <v>8</v>
      </c>
      <c r="F19" s="12">
        <v>42882</v>
      </c>
      <c r="G19" s="12">
        <v>42882</v>
      </c>
      <c r="H19" s="1"/>
      <c r="I19" s="1" t="s">
        <v>24</v>
      </c>
      <c r="J19" s="1" t="s">
        <v>35</v>
      </c>
      <c r="K19" s="1" t="s">
        <v>48</v>
      </c>
      <c r="M19" s="3"/>
      <c r="N19" s="3"/>
      <c r="O19" s="1"/>
    </row>
    <row r="20" spans="1:15" ht="37.5" x14ac:dyDescent="0.35">
      <c r="B20" s="1" t="s">
        <v>62</v>
      </c>
      <c r="C20" s="10">
        <v>0</v>
      </c>
      <c r="D20" s="11" t="s">
        <v>63</v>
      </c>
      <c r="E20" s="1" t="s">
        <v>6</v>
      </c>
      <c r="F20" s="12">
        <v>42882</v>
      </c>
      <c r="G20" s="12">
        <v>42912</v>
      </c>
      <c r="H20" s="1"/>
      <c r="I20" s="1" t="s">
        <v>24</v>
      </c>
      <c r="J20" s="1" t="s">
        <v>35</v>
      </c>
      <c r="K20" s="1" t="s">
        <v>19</v>
      </c>
      <c r="M20" s="3"/>
      <c r="N20" s="3"/>
      <c r="O20" s="1"/>
    </row>
    <row r="21" spans="1:15" s="4" customFormat="1" ht="13" x14ac:dyDescent="0.35">
      <c r="B21" s="4">
        <v>3.1</v>
      </c>
      <c r="C21" s="5">
        <v>0</v>
      </c>
      <c r="D21" s="9" t="s">
        <v>9</v>
      </c>
      <c r="F21" s="7"/>
      <c r="G21" s="7"/>
      <c r="I21" s="1"/>
      <c r="M21" s="3"/>
      <c r="N21" s="7"/>
      <c r="O21" s="1"/>
    </row>
    <row r="22" spans="1:15" ht="62.5" x14ac:dyDescent="0.35">
      <c r="A22" s="13" t="s">
        <v>43</v>
      </c>
      <c r="B22" s="1" t="s">
        <v>64</v>
      </c>
      <c r="C22" s="10">
        <v>0</v>
      </c>
      <c r="D22" s="11" t="s">
        <v>140</v>
      </c>
      <c r="E22" s="15" t="s">
        <v>141</v>
      </c>
      <c r="F22" s="12">
        <v>42883</v>
      </c>
      <c r="G22" s="12">
        <v>42901</v>
      </c>
      <c r="H22" s="1"/>
      <c r="I22" s="1" t="s">
        <v>24</v>
      </c>
      <c r="J22" s="1" t="s">
        <v>35</v>
      </c>
      <c r="K22" s="1" t="s">
        <v>48</v>
      </c>
      <c r="M22" s="3"/>
      <c r="N22" s="3"/>
      <c r="O22" s="1"/>
    </row>
    <row r="23" spans="1:15" ht="25" x14ac:dyDescent="0.35">
      <c r="A23" s="13" t="s">
        <v>43</v>
      </c>
      <c r="B23" s="1" t="s">
        <v>65</v>
      </c>
      <c r="C23" s="10">
        <v>0</v>
      </c>
      <c r="D23" s="11" t="s">
        <v>66</v>
      </c>
      <c r="E23" s="15" t="s">
        <v>67</v>
      </c>
      <c r="F23" s="3">
        <v>42901</v>
      </c>
      <c r="G23" s="3">
        <v>42904</v>
      </c>
      <c r="H23" s="1"/>
      <c r="I23" s="1" t="s">
        <v>24</v>
      </c>
      <c r="J23" s="1" t="s">
        <v>35</v>
      </c>
      <c r="K23" s="1" t="s">
        <v>68</v>
      </c>
      <c r="M23" s="3">
        <f>Table1324[[#This Row],[Start Date/Time  (Local Cust Time)]]+(O$1/24)</f>
        <v>42901.291666666664</v>
      </c>
      <c r="N23" s="3">
        <f>Table1324[[#This Row],[Finish Date/ Time (Local Cust Time)]]+(O$1/24)</f>
        <v>42904.291666666664</v>
      </c>
      <c r="O23" s="1"/>
    </row>
    <row r="24" spans="1:15" ht="25" x14ac:dyDescent="0.35">
      <c r="A24" s="13" t="s">
        <v>43</v>
      </c>
      <c r="B24" s="1" t="s">
        <v>69</v>
      </c>
      <c r="C24" s="10">
        <v>0</v>
      </c>
      <c r="D24" s="11" t="s">
        <v>70</v>
      </c>
      <c r="E24" s="15" t="s">
        <v>51</v>
      </c>
      <c r="F24" s="3">
        <v>42905</v>
      </c>
      <c r="G24" s="3">
        <v>42905.416666666664</v>
      </c>
      <c r="H24" s="1"/>
      <c r="I24" s="1" t="s">
        <v>24</v>
      </c>
      <c r="J24" s="1" t="s">
        <v>35</v>
      </c>
      <c r="K24" s="1" t="s">
        <v>48</v>
      </c>
      <c r="M24" s="3">
        <f>Table1324[[#This Row],[Start Date/Time  (Local Cust Time)]]+(O$1/24)</f>
        <v>42905.291666666664</v>
      </c>
      <c r="N24" s="3">
        <f>Table1324[[#This Row],[Finish Date/ Time (Local Cust Time)]]+(O$1/24)</f>
        <v>42905.708333333328</v>
      </c>
      <c r="O24" s="1"/>
    </row>
    <row r="25" spans="1:15" ht="25" x14ac:dyDescent="0.35">
      <c r="B25" s="1" t="s">
        <v>71</v>
      </c>
      <c r="C25" s="10">
        <v>0</v>
      </c>
      <c r="D25" s="11" t="s">
        <v>72</v>
      </c>
      <c r="E25" s="1" t="s">
        <v>11</v>
      </c>
      <c r="F25" s="3">
        <v>42905</v>
      </c>
      <c r="G25" s="3">
        <v>42907</v>
      </c>
      <c r="H25" s="1"/>
      <c r="I25" s="1" t="s">
        <v>24</v>
      </c>
      <c r="J25" s="1" t="s">
        <v>35</v>
      </c>
      <c r="K25" s="1" t="s">
        <v>19</v>
      </c>
      <c r="M25" s="3"/>
      <c r="N25" s="3"/>
      <c r="O25" s="1"/>
    </row>
    <row r="26" spans="1:15" ht="25" x14ac:dyDescent="0.35">
      <c r="B26" s="1" t="s">
        <v>73</v>
      </c>
      <c r="C26" s="10">
        <v>0</v>
      </c>
      <c r="D26" s="11" t="s">
        <v>74</v>
      </c>
      <c r="E26" s="1" t="s">
        <v>6</v>
      </c>
      <c r="F26" s="3">
        <v>42907.708333333336</v>
      </c>
      <c r="G26" s="3">
        <v>42907.708333333336</v>
      </c>
      <c r="H26" s="1"/>
      <c r="I26" s="1" t="s">
        <v>24</v>
      </c>
      <c r="J26" s="1" t="s">
        <v>35</v>
      </c>
      <c r="K26" s="1" t="s">
        <v>19</v>
      </c>
      <c r="M26" s="3"/>
      <c r="N26" s="3"/>
      <c r="O26" s="1"/>
    </row>
    <row r="27" spans="1:15" s="4" customFormat="1" ht="13" x14ac:dyDescent="0.35">
      <c r="B27" s="4">
        <v>4.0999999999999996</v>
      </c>
      <c r="C27" s="5">
        <v>0</v>
      </c>
      <c r="D27" s="9" t="s">
        <v>75</v>
      </c>
      <c r="F27" s="7"/>
      <c r="G27" s="7"/>
      <c r="I27" s="1"/>
      <c r="M27" s="3"/>
      <c r="N27" s="7"/>
      <c r="O27" s="1"/>
    </row>
    <row r="28" spans="1:15" ht="25" x14ac:dyDescent="0.35">
      <c r="B28" s="1" t="s">
        <v>76</v>
      </c>
      <c r="C28" s="10">
        <v>0</v>
      </c>
      <c r="D28" s="11" t="s">
        <v>77</v>
      </c>
      <c r="E28" s="1" t="s">
        <v>39</v>
      </c>
      <c r="F28" s="12">
        <v>42911.833333333336</v>
      </c>
      <c r="G28" s="12">
        <v>42911.916666666664</v>
      </c>
      <c r="H28" s="1"/>
      <c r="I28" s="1" t="s">
        <v>24</v>
      </c>
      <c r="J28" s="1" t="s">
        <v>35</v>
      </c>
      <c r="K28" s="1" t="s">
        <v>19</v>
      </c>
      <c r="M28" s="3">
        <f>Table1324[[#This Row],[Start Date/Time  (Local Cust Time)]]+(O$1/24)</f>
        <v>42912.125</v>
      </c>
      <c r="N28" s="3">
        <f>Table1324[[#This Row],[Finish Date/ Time (Local Cust Time)]]+(O$1/24)</f>
        <v>42912.208333333328</v>
      </c>
      <c r="O28" s="1"/>
    </row>
    <row r="29" spans="1:15" ht="25" x14ac:dyDescent="0.35">
      <c r="B29" s="1" t="s">
        <v>78</v>
      </c>
      <c r="C29" s="10">
        <v>0</v>
      </c>
      <c r="D29" s="11" t="s">
        <v>124</v>
      </c>
      <c r="E29" s="1" t="s">
        <v>39</v>
      </c>
      <c r="F29" s="3">
        <v>42911.833333333336</v>
      </c>
      <c r="G29" s="3">
        <v>42911.916666666664</v>
      </c>
      <c r="H29" s="1"/>
      <c r="I29" s="1" t="s">
        <v>24</v>
      </c>
      <c r="J29" s="1" t="s">
        <v>35</v>
      </c>
      <c r="K29" s="1" t="s">
        <v>19</v>
      </c>
      <c r="M29" s="3">
        <f>Table1324[[#This Row],[Start Date/Time  (Local Cust Time)]]+(O$1/24)</f>
        <v>42912.125</v>
      </c>
      <c r="N29" s="3">
        <f>Table1324[[#This Row],[Finish Date/ Time (Local Cust Time)]]+(O$1/24)</f>
        <v>42912.208333333328</v>
      </c>
      <c r="O29" s="1"/>
    </row>
    <row r="30" spans="1:15" ht="25" x14ac:dyDescent="0.35">
      <c r="B30" s="1" t="s">
        <v>79</v>
      </c>
      <c r="C30" s="10">
        <v>0</v>
      </c>
      <c r="D30" s="11" t="s">
        <v>122</v>
      </c>
      <c r="E30" s="1" t="s">
        <v>6</v>
      </c>
      <c r="F30" s="3">
        <v>42911.916666666664</v>
      </c>
      <c r="G30" s="3">
        <v>42911.916666666664</v>
      </c>
      <c r="H30" s="1"/>
      <c r="I30" s="1" t="s">
        <v>24</v>
      </c>
      <c r="J30" s="1" t="s">
        <v>35</v>
      </c>
      <c r="K30" s="1" t="s">
        <v>19</v>
      </c>
      <c r="M30" s="3">
        <f>Table1324[[#This Row],[Start Date/Time  (Local Cust Time)]]+(O$1/24)</f>
        <v>42912.208333333328</v>
      </c>
      <c r="N30" s="3">
        <f>Table1324[[#This Row],[Finish Date/ Time (Local Cust Time)]]+(O$1/24)</f>
        <v>42912.208333333328</v>
      </c>
      <c r="O30" s="1"/>
    </row>
    <row r="31" spans="1:15" ht="25" x14ac:dyDescent="0.35">
      <c r="B31" s="1" t="s">
        <v>80</v>
      </c>
      <c r="C31" s="10">
        <v>0</v>
      </c>
      <c r="D31" s="11" t="s">
        <v>81</v>
      </c>
      <c r="E31" s="1" t="s">
        <v>6</v>
      </c>
      <c r="F31" s="3">
        <v>42911.916666666664</v>
      </c>
      <c r="G31" s="3">
        <v>42911.916666666664</v>
      </c>
      <c r="H31" s="1"/>
      <c r="I31" s="1" t="s">
        <v>24</v>
      </c>
      <c r="J31" s="1" t="s">
        <v>35</v>
      </c>
      <c r="K31" s="1" t="s">
        <v>19</v>
      </c>
      <c r="M31" s="3"/>
      <c r="N31" s="3"/>
      <c r="O31" s="1"/>
    </row>
    <row r="32" spans="1:15" ht="25" x14ac:dyDescent="0.35">
      <c r="A32" s="13" t="s">
        <v>43</v>
      </c>
      <c r="B32" s="1" t="s">
        <v>82</v>
      </c>
      <c r="C32" s="10">
        <v>0</v>
      </c>
      <c r="D32" s="11" t="s">
        <v>125</v>
      </c>
      <c r="E32" s="15" t="s">
        <v>8</v>
      </c>
      <c r="F32" s="12">
        <v>42911.9375</v>
      </c>
      <c r="G32" s="12">
        <v>42911.9375</v>
      </c>
      <c r="H32" s="1"/>
      <c r="I32" s="1" t="s">
        <v>24</v>
      </c>
      <c r="J32" s="1" t="s">
        <v>35</v>
      </c>
      <c r="K32" s="1" t="s">
        <v>48</v>
      </c>
      <c r="M32" s="3">
        <f>Table1324[[#This Row],[Start Date/Time  (Local Cust Time)]]+(O$1/24)</f>
        <v>42912.229166666664</v>
      </c>
      <c r="N32" s="3">
        <f>Table1324[[#This Row],[Finish Date/ Time (Local Cust Time)]]+(O$1/24)</f>
        <v>42912.229166666664</v>
      </c>
      <c r="O32" s="1"/>
    </row>
    <row r="33" spans="2:15" ht="87.5" x14ac:dyDescent="0.35">
      <c r="B33" s="1" t="s">
        <v>85</v>
      </c>
      <c r="C33" s="10">
        <v>0</v>
      </c>
      <c r="D33" s="11" t="s">
        <v>86</v>
      </c>
      <c r="E33" s="1" t="s">
        <v>11</v>
      </c>
      <c r="F33" s="12">
        <v>42911.833333333336</v>
      </c>
      <c r="G33" s="12">
        <v>42913.333333333336</v>
      </c>
      <c r="H33" s="1"/>
      <c r="I33" s="1" t="s">
        <v>24</v>
      </c>
      <c r="J33" s="1" t="s">
        <v>35</v>
      </c>
      <c r="K33" s="1" t="s">
        <v>19</v>
      </c>
      <c r="L33" s="1" t="s">
        <v>87</v>
      </c>
      <c r="M33" s="3"/>
      <c r="N33" s="3"/>
      <c r="O33" s="1"/>
    </row>
    <row r="34" spans="2:15" ht="25" x14ac:dyDescent="0.35">
      <c r="B34" s="1" t="s">
        <v>83</v>
      </c>
      <c r="C34" s="10">
        <v>0</v>
      </c>
      <c r="D34" s="11" t="s">
        <v>84</v>
      </c>
      <c r="E34" s="1" t="s">
        <v>67</v>
      </c>
      <c r="F34" s="12">
        <v>42911.416666666664</v>
      </c>
      <c r="G34" s="12">
        <v>42911.583333333336</v>
      </c>
      <c r="H34" s="1"/>
      <c r="I34" s="1" t="s">
        <v>24</v>
      </c>
      <c r="J34" s="1" t="s">
        <v>35</v>
      </c>
      <c r="K34" s="1" t="s">
        <v>19</v>
      </c>
      <c r="M34" s="3"/>
      <c r="N34" s="3"/>
      <c r="O34" s="1"/>
    </row>
    <row r="35" spans="2:15" ht="25" x14ac:dyDescent="0.35">
      <c r="B35" s="1" t="s">
        <v>88</v>
      </c>
      <c r="C35" s="10">
        <v>0</v>
      </c>
      <c r="D35" s="11" t="s">
        <v>23</v>
      </c>
      <c r="E35" s="1" t="s">
        <v>6</v>
      </c>
      <c r="F35" s="12">
        <v>42912.666666666664</v>
      </c>
      <c r="G35" s="12">
        <v>42912.666666666664</v>
      </c>
      <c r="H35" s="1"/>
      <c r="I35" s="1" t="s">
        <v>24</v>
      </c>
      <c r="J35" s="1" t="s">
        <v>35</v>
      </c>
      <c r="K35" s="1" t="s">
        <v>19</v>
      </c>
      <c r="M35" s="3"/>
      <c r="N35" s="3"/>
      <c r="O35" s="1"/>
    </row>
    <row r="36" spans="2:15" ht="25" x14ac:dyDescent="0.35">
      <c r="B36" s="1" t="s">
        <v>89</v>
      </c>
      <c r="C36" s="10">
        <v>0</v>
      </c>
      <c r="D36" s="11" t="s">
        <v>10</v>
      </c>
      <c r="E36" s="1" t="s">
        <v>90</v>
      </c>
      <c r="F36" s="12">
        <v>42912.666666666664</v>
      </c>
      <c r="G36" s="12">
        <v>42912.708333333336</v>
      </c>
      <c r="H36" s="1"/>
      <c r="I36" s="1" t="s">
        <v>24</v>
      </c>
      <c r="J36" s="1" t="s">
        <v>35</v>
      </c>
      <c r="K36" s="1" t="s">
        <v>91</v>
      </c>
      <c r="M36" s="3"/>
      <c r="N36" s="3"/>
      <c r="O36" s="1"/>
    </row>
    <row r="37" spans="2:15" ht="25" x14ac:dyDescent="0.35">
      <c r="B37" s="1" t="s">
        <v>92</v>
      </c>
      <c r="C37" s="10">
        <v>0</v>
      </c>
      <c r="D37" s="11" t="s">
        <v>21</v>
      </c>
      <c r="E37" s="1" t="s">
        <v>90</v>
      </c>
      <c r="F37" s="12">
        <v>42912.708333333336</v>
      </c>
      <c r="G37" s="12">
        <v>42912.75</v>
      </c>
      <c r="H37" s="1"/>
      <c r="I37" s="1" t="s">
        <v>24</v>
      </c>
      <c r="J37" s="1" t="s">
        <v>35</v>
      </c>
      <c r="K37" s="1" t="s">
        <v>19</v>
      </c>
      <c r="M37" s="3"/>
      <c r="N37" s="3"/>
      <c r="O37" s="1"/>
    </row>
    <row r="38" spans="2:15" ht="25" x14ac:dyDescent="0.35">
      <c r="B38" s="1" t="s">
        <v>93</v>
      </c>
      <c r="C38" s="10">
        <v>0</v>
      </c>
      <c r="D38" s="11" t="s">
        <v>94</v>
      </c>
      <c r="E38" s="1" t="s">
        <v>6</v>
      </c>
      <c r="F38" s="12">
        <v>42912.708333333336</v>
      </c>
      <c r="G38" s="12">
        <v>42912.708333333336</v>
      </c>
      <c r="H38" s="1"/>
      <c r="I38" s="1" t="s">
        <v>24</v>
      </c>
      <c r="J38" s="1" t="s">
        <v>35</v>
      </c>
      <c r="K38" s="1" t="s">
        <v>91</v>
      </c>
      <c r="M38" s="3"/>
      <c r="N38" s="3"/>
      <c r="O38" s="1"/>
    </row>
    <row r="39" spans="2:15" ht="25" x14ac:dyDescent="0.35">
      <c r="B39" s="1" t="s">
        <v>95</v>
      </c>
      <c r="C39" s="10">
        <v>0</v>
      </c>
      <c r="D39" s="11" t="s">
        <v>96</v>
      </c>
      <c r="E39" s="1" t="s">
        <v>6</v>
      </c>
      <c r="F39" s="12">
        <v>42912.75</v>
      </c>
      <c r="G39" s="12">
        <v>42912.75</v>
      </c>
      <c r="H39" s="1"/>
      <c r="I39" s="1" t="s">
        <v>24</v>
      </c>
      <c r="J39" s="1" t="s">
        <v>35</v>
      </c>
      <c r="K39" s="1" t="s">
        <v>19</v>
      </c>
      <c r="M39" s="3"/>
      <c r="N39" s="3"/>
      <c r="O39" s="1"/>
    </row>
    <row r="40" spans="2:15" s="4" customFormat="1" ht="13" x14ac:dyDescent="0.35">
      <c r="B40" s="4">
        <v>5.0999999999999996</v>
      </c>
      <c r="C40" s="5">
        <v>0</v>
      </c>
      <c r="D40" s="20" t="s">
        <v>97</v>
      </c>
      <c r="F40" s="7"/>
      <c r="G40" s="7"/>
      <c r="I40" s="1"/>
      <c r="M40" s="3"/>
      <c r="N40" s="7"/>
      <c r="O40" s="1"/>
    </row>
    <row r="41" spans="2:15" ht="87.5" x14ac:dyDescent="0.35">
      <c r="B41" s="1" t="s">
        <v>98</v>
      </c>
      <c r="C41" s="10">
        <v>0</v>
      </c>
      <c r="D41" s="11" t="s">
        <v>129</v>
      </c>
      <c r="E41" s="1" t="s">
        <v>6</v>
      </c>
      <c r="F41" s="12">
        <v>42856</v>
      </c>
      <c r="G41" s="12">
        <v>42856</v>
      </c>
      <c r="H41" s="1"/>
      <c r="I41" s="1" t="s">
        <v>24</v>
      </c>
      <c r="J41" s="1" t="s">
        <v>35</v>
      </c>
      <c r="K41" s="1" t="s">
        <v>91</v>
      </c>
      <c r="L41" s="1" t="s">
        <v>130</v>
      </c>
      <c r="M41" s="3"/>
      <c r="N41" s="3"/>
      <c r="O41" s="1"/>
    </row>
    <row r="42" spans="2:15" ht="25" x14ac:dyDescent="0.35">
      <c r="B42" s="1" t="s">
        <v>100</v>
      </c>
      <c r="C42" s="10">
        <v>0</v>
      </c>
      <c r="D42" s="11" t="s">
        <v>143</v>
      </c>
      <c r="E42" s="1" t="s">
        <v>142</v>
      </c>
      <c r="F42" s="12">
        <v>42870</v>
      </c>
      <c r="G42" s="12">
        <v>42877</v>
      </c>
      <c r="H42" s="1"/>
      <c r="I42" s="1" t="s">
        <v>24</v>
      </c>
      <c r="J42" s="1" t="s">
        <v>35</v>
      </c>
      <c r="K42" s="1" t="s">
        <v>91</v>
      </c>
      <c r="M42" s="3"/>
      <c r="N42" s="3"/>
      <c r="O42" s="1"/>
    </row>
    <row r="43" spans="2:15" ht="25" x14ac:dyDescent="0.35">
      <c r="B43" s="1" t="s">
        <v>101</v>
      </c>
      <c r="C43" s="10">
        <v>0</v>
      </c>
      <c r="D43" s="11" t="s">
        <v>134</v>
      </c>
      <c r="E43" s="1" t="s">
        <v>99</v>
      </c>
      <c r="F43" s="12">
        <v>42905</v>
      </c>
      <c r="G43" s="12">
        <v>42905</v>
      </c>
      <c r="H43" s="1" t="s">
        <v>69</v>
      </c>
      <c r="I43" s="1" t="s">
        <v>24</v>
      </c>
      <c r="J43" s="1" t="s">
        <v>35</v>
      </c>
      <c r="K43" s="1" t="s">
        <v>91</v>
      </c>
      <c r="M43" s="3"/>
      <c r="N43" s="3"/>
      <c r="O43" s="1"/>
    </row>
    <row r="44" spans="2:15" ht="25" x14ac:dyDescent="0.35">
      <c r="B44" s="1" t="s">
        <v>102</v>
      </c>
      <c r="C44" s="10">
        <v>0</v>
      </c>
      <c r="D44" s="11" t="s">
        <v>12</v>
      </c>
      <c r="E44" s="1" t="s">
        <v>99</v>
      </c>
      <c r="F44" s="12">
        <v>42905</v>
      </c>
      <c r="G44" s="12">
        <v>42905</v>
      </c>
      <c r="H44" s="1"/>
      <c r="I44" s="1" t="s">
        <v>24</v>
      </c>
      <c r="J44" s="1" t="s">
        <v>35</v>
      </c>
      <c r="K44" s="1" t="s">
        <v>91</v>
      </c>
      <c r="M44" s="3"/>
      <c r="N44" s="3"/>
      <c r="O44" s="1"/>
    </row>
    <row r="45" spans="2:15" ht="25" x14ac:dyDescent="0.35">
      <c r="B45" s="1" t="s">
        <v>104</v>
      </c>
      <c r="C45" s="10">
        <v>0</v>
      </c>
      <c r="D45" s="11" t="s">
        <v>13</v>
      </c>
      <c r="E45" s="1" t="s">
        <v>8</v>
      </c>
      <c r="F45" s="12">
        <v>42905</v>
      </c>
      <c r="G45" s="12">
        <v>42905</v>
      </c>
      <c r="H45" s="1"/>
      <c r="I45" s="1" t="s">
        <v>24</v>
      </c>
      <c r="J45" s="1" t="s">
        <v>35</v>
      </c>
      <c r="K45" s="1" t="s">
        <v>91</v>
      </c>
      <c r="M45" s="3"/>
      <c r="N45" s="3"/>
      <c r="O45" s="1"/>
    </row>
    <row r="46" spans="2:15" ht="25" x14ac:dyDescent="0.35">
      <c r="B46" s="1" t="s">
        <v>105</v>
      </c>
      <c r="C46" s="10">
        <v>0</v>
      </c>
      <c r="D46" s="11" t="s">
        <v>103</v>
      </c>
      <c r="E46" s="1" t="s">
        <v>8</v>
      </c>
      <c r="F46" s="12">
        <v>42905</v>
      </c>
      <c r="G46" s="12">
        <v>42905</v>
      </c>
      <c r="H46" s="1"/>
      <c r="I46" s="1" t="s">
        <v>24</v>
      </c>
      <c r="J46" s="1" t="s">
        <v>35</v>
      </c>
      <c r="K46" s="1" t="s">
        <v>91</v>
      </c>
      <c r="M46" s="3"/>
      <c r="N46" s="3"/>
      <c r="O46" s="1"/>
    </row>
    <row r="47" spans="2:15" ht="25" x14ac:dyDescent="0.35">
      <c r="B47" s="1" t="s">
        <v>106</v>
      </c>
      <c r="C47" s="10">
        <v>0</v>
      </c>
      <c r="D47" s="11" t="s">
        <v>133</v>
      </c>
      <c r="E47" s="1" t="s">
        <v>8</v>
      </c>
      <c r="F47" s="12">
        <v>42911</v>
      </c>
      <c r="G47" s="12">
        <v>42911</v>
      </c>
      <c r="H47" s="1"/>
      <c r="I47" s="1" t="s">
        <v>24</v>
      </c>
      <c r="J47" s="1" t="s">
        <v>35</v>
      </c>
      <c r="K47" s="1" t="s">
        <v>19</v>
      </c>
      <c r="M47" s="3"/>
      <c r="N47" s="3"/>
      <c r="O47" s="1"/>
    </row>
    <row r="48" spans="2:15" ht="25" x14ac:dyDescent="0.35">
      <c r="B48" s="1" t="s">
        <v>107</v>
      </c>
      <c r="C48" s="10">
        <v>0</v>
      </c>
      <c r="D48" s="11" t="s">
        <v>22</v>
      </c>
      <c r="E48" s="1" t="s">
        <v>6</v>
      </c>
      <c r="F48" s="12">
        <v>42911</v>
      </c>
      <c r="G48" s="12">
        <v>42911</v>
      </c>
      <c r="H48" s="1"/>
      <c r="I48" s="1" t="s">
        <v>24</v>
      </c>
      <c r="J48" s="1" t="s">
        <v>35</v>
      </c>
      <c r="K48" s="1" t="s">
        <v>91</v>
      </c>
      <c r="M48" s="3"/>
      <c r="N48" s="3"/>
      <c r="O48" s="1"/>
    </row>
    <row r="49" spans="1:15" ht="25" x14ac:dyDescent="0.35">
      <c r="B49" s="1" t="s">
        <v>108</v>
      </c>
      <c r="C49" s="10">
        <v>0</v>
      </c>
      <c r="D49" s="11" t="s">
        <v>109</v>
      </c>
      <c r="E49" s="1" t="s">
        <v>6</v>
      </c>
      <c r="F49" s="12">
        <v>42912</v>
      </c>
      <c r="G49" s="12">
        <v>42912</v>
      </c>
      <c r="H49" s="12"/>
      <c r="I49" s="1" t="s">
        <v>24</v>
      </c>
      <c r="J49" s="1" t="s">
        <v>35</v>
      </c>
      <c r="K49" s="1" t="s">
        <v>19</v>
      </c>
      <c r="M49" s="3"/>
      <c r="N49" s="3"/>
      <c r="O49" s="1"/>
    </row>
    <row r="50" spans="1:15" s="4" customFormat="1" ht="13" x14ac:dyDescent="0.35">
      <c r="B50" s="4">
        <v>6.1</v>
      </c>
      <c r="C50" s="5">
        <v>0</v>
      </c>
      <c r="D50" s="9" t="s">
        <v>14</v>
      </c>
      <c r="F50" s="7"/>
      <c r="G50" s="7"/>
      <c r="I50" s="1"/>
      <c r="M50" s="3"/>
      <c r="N50" s="7"/>
      <c r="O50" s="1"/>
    </row>
    <row r="51" spans="1:15" ht="25" x14ac:dyDescent="0.35">
      <c r="B51" s="1" t="s">
        <v>110</v>
      </c>
      <c r="C51" s="10">
        <v>0</v>
      </c>
      <c r="D51" s="11" t="s">
        <v>144</v>
      </c>
      <c r="E51" s="1" t="s">
        <v>6</v>
      </c>
      <c r="F51" s="12">
        <v>42913</v>
      </c>
      <c r="G51" s="12">
        <v>42913</v>
      </c>
      <c r="H51" s="1"/>
      <c r="I51" s="1" t="s">
        <v>24</v>
      </c>
      <c r="J51" s="1" t="s">
        <v>35</v>
      </c>
      <c r="K51" s="1" t="s">
        <v>91</v>
      </c>
      <c r="M51" s="3"/>
      <c r="N51" s="3"/>
      <c r="O51" s="1"/>
    </row>
    <row r="52" spans="1:15" ht="125" x14ac:dyDescent="0.35">
      <c r="B52" s="1" t="s">
        <v>111</v>
      </c>
      <c r="C52" s="10">
        <v>0</v>
      </c>
      <c r="D52" s="11" t="s">
        <v>145</v>
      </c>
      <c r="E52" s="1" t="s">
        <v>90</v>
      </c>
      <c r="F52" s="12">
        <v>42913</v>
      </c>
      <c r="G52" s="12">
        <v>42913</v>
      </c>
      <c r="H52" s="1"/>
      <c r="I52" s="1" t="s">
        <v>24</v>
      </c>
      <c r="J52" s="1" t="s">
        <v>35</v>
      </c>
      <c r="K52" s="1" t="s">
        <v>48</v>
      </c>
      <c r="L52" s="1" t="s">
        <v>127</v>
      </c>
      <c r="M52" s="3"/>
      <c r="N52" s="3"/>
      <c r="O52" s="1"/>
    </row>
    <row r="53" spans="1:15" ht="25" x14ac:dyDescent="0.35">
      <c r="B53" s="1" t="s">
        <v>112</v>
      </c>
      <c r="C53" s="10">
        <v>0</v>
      </c>
      <c r="D53" s="11" t="s">
        <v>15</v>
      </c>
      <c r="E53" s="1" t="s">
        <v>6</v>
      </c>
      <c r="F53" s="12">
        <v>42913</v>
      </c>
      <c r="G53" s="12">
        <v>42913</v>
      </c>
      <c r="H53" s="1"/>
      <c r="I53" s="1" t="s">
        <v>24</v>
      </c>
      <c r="J53" s="1" t="s">
        <v>35</v>
      </c>
      <c r="K53" s="1" t="s">
        <v>19</v>
      </c>
      <c r="M53" s="3"/>
      <c r="N53" s="3"/>
      <c r="O53" s="1"/>
    </row>
    <row r="54" spans="1:15" ht="25" x14ac:dyDescent="0.35">
      <c r="B54" s="1" t="s">
        <v>113</v>
      </c>
      <c r="C54" s="10">
        <v>0</v>
      </c>
      <c r="D54" s="11" t="s">
        <v>115</v>
      </c>
      <c r="E54" s="1" t="s">
        <v>6</v>
      </c>
      <c r="F54" s="12">
        <v>42913</v>
      </c>
      <c r="G54" s="12">
        <v>42913</v>
      </c>
      <c r="H54" s="1"/>
      <c r="I54" s="1" t="s">
        <v>24</v>
      </c>
      <c r="J54" s="1" t="s">
        <v>35</v>
      </c>
      <c r="K54" s="1" t="s">
        <v>19</v>
      </c>
      <c r="M54" s="3"/>
      <c r="N54" s="3"/>
      <c r="O54" s="1"/>
    </row>
    <row r="55" spans="1:15" ht="25" x14ac:dyDescent="0.35">
      <c r="B55" s="1" t="s">
        <v>114</v>
      </c>
      <c r="C55" s="10">
        <v>0</v>
      </c>
      <c r="D55" s="11" t="s">
        <v>16</v>
      </c>
      <c r="E55" s="1" t="s">
        <v>6</v>
      </c>
      <c r="F55" s="12">
        <v>42913</v>
      </c>
      <c r="G55" s="12">
        <v>42913</v>
      </c>
      <c r="H55" s="1"/>
      <c r="I55" s="1" t="s">
        <v>24</v>
      </c>
      <c r="J55" s="1" t="s">
        <v>35</v>
      </c>
      <c r="K55" s="1" t="s">
        <v>19</v>
      </c>
      <c r="M55" s="3"/>
      <c r="N55" s="3"/>
      <c r="O55" s="1"/>
    </row>
    <row r="56" spans="1:15" ht="37.5" x14ac:dyDescent="0.35">
      <c r="A56" s="23"/>
      <c r="B56" s="23" t="s">
        <v>116</v>
      </c>
      <c r="C56" s="10">
        <v>0</v>
      </c>
      <c r="D56" s="11" t="s">
        <v>137</v>
      </c>
      <c r="E56" s="23" t="s">
        <v>135</v>
      </c>
      <c r="F56" s="12">
        <v>42913</v>
      </c>
      <c r="G56" s="12">
        <v>42913</v>
      </c>
      <c r="H56" s="23"/>
      <c r="I56" s="23" t="s">
        <v>24</v>
      </c>
      <c r="J56" s="1" t="s">
        <v>35</v>
      </c>
      <c r="K56" s="1" t="s">
        <v>19</v>
      </c>
      <c r="L56" s="23"/>
      <c r="M56" s="24"/>
      <c r="N56" s="25"/>
      <c r="O56" s="23"/>
    </row>
    <row r="57" spans="1:15" ht="25" x14ac:dyDescent="0.35">
      <c r="A57" s="23"/>
      <c r="B57" s="23" t="s">
        <v>136</v>
      </c>
      <c r="C57" s="10">
        <v>0</v>
      </c>
      <c r="D57" s="11" t="s">
        <v>138</v>
      </c>
      <c r="E57" s="23" t="s">
        <v>135</v>
      </c>
      <c r="F57" s="12">
        <v>42913</v>
      </c>
      <c r="G57" s="12">
        <v>42913</v>
      </c>
      <c r="H57" s="23"/>
      <c r="I57" s="23" t="s">
        <v>24</v>
      </c>
      <c r="J57" s="1" t="s">
        <v>35</v>
      </c>
      <c r="K57" s="1" t="s">
        <v>19</v>
      </c>
      <c r="L57" s="23"/>
      <c r="M57" s="24"/>
      <c r="N57" s="25"/>
      <c r="O57" s="23"/>
    </row>
    <row r="58" spans="1:15" ht="25" x14ac:dyDescent="0.35">
      <c r="B58" s="1" t="s">
        <v>139</v>
      </c>
      <c r="C58" s="10">
        <v>0</v>
      </c>
      <c r="D58" s="11" t="s">
        <v>126</v>
      </c>
      <c r="E58" s="1" t="s">
        <v>6</v>
      </c>
      <c r="F58" s="12">
        <v>42913</v>
      </c>
      <c r="G58" s="12">
        <v>42913</v>
      </c>
      <c r="H58" s="1"/>
      <c r="I58" s="1" t="s">
        <v>24</v>
      </c>
      <c r="J58" s="1" t="s">
        <v>35</v>
      </c>
      <c r="K58" s="1" t="s">
        <v>91</v>
      </c>
      <c r="M58" s="3"/>
      <c r="N58" s="3"/>
      <c r="O58" s="1"/>
    </row>
    <row r="59" spans="1:15" s="4" customFormat="1" ht="13" x14ac:dyDescent="0.35">
      <c r="A59" s="1"/>
      <c r="B59" s="1"/>
      <c r="C59" s="5"/>
      <c r="D59" s="21"/>
      <c r="F59" s="6"/>
      <c r="G59" s="6"/>
      <c r="I59" s="1"/>
      <c r="M59" s="3"/>
      <c r="N59" s="7"/>
      <c r="O59" s="1"/>
    </row>
    <row r="60" spans="1:15" ht="12.5" x14ac:dyDescent="0.35">
      <c r="C60" s="10"/>
      <c r="D60" s="11"/>
      <c r="F60" s="2"/>
      <c r="G60" s="3"/>
      <c r="H60" s="1"/>
      <c r="I60" s="1"/>
      <c r="M60" s="3"/>
      <c r="N60" s="3"/>
      <c r="O60" s="1"/>
    </row>
    <row r="61" spans="1:15" ht="12.5" x14ac:dyDescent="0.35">
      <c r="C61" s="10"/>
      <c r="D61" s="11"/>
      <c r="F61" s="2"/>
      <c r="G61" s="3"/>
      <c r="H61" s="1"/>
      <c r="I61" s="1"/>
      <c r="M61" s="3"/>
      <c r="N61" s="3"/>
      <c r="O61" s="1"/>
    </row>
  </sheetData>
  <sheetProtection formatCells="0" formatColumns="0" formatRows="0" insertColumns="0" insertRows="0" sort="0" autoFilter="0"/>
  <pageMargins left="0.25" right="0.25" top="0.75" bottom="0.75" header="0.3" footer="0.3"/>
  <pageSetup scale="64" fitToHeight="0" orientation="landscape" r:id="rId1"/>
  <headerFooter>
    <oddHeader>&amp;CAlma Cutover Schedule</oddHeader>
    <oddFooter>&amp;CLast modified: 18/01/13</oddFooter>
  </headerFooter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61"/>
  <sheetViews>
    <sheetView topLeftCell="B1" zoomScaleNormal="100" workbookViewId="0">
      <selection activeCell="B1" sqref="B1"/>
    </sheetView>
  </sheetViews>
  <sheetFormatPr defaultColWidth="9.1796875" defaultRowHeight="14.5" x14ac:dyDescent="0.35"/>
  <cols>
    <col min="1" max="1" width="16.81640625" style="1" hidden="1" customWidth="1"/>
    <col min="2" max="2" width="9.1796875" style="1"/>
    <col min="3" max="3" width="9.54296875" style="22" customWidth="1"/>
    <col min="4" max="4" width="54.54296875" style="1" customWidth="1"/>
    <col min="5" max="5" width="11" style="1" bestFit="1" customWidth="1"/>
    <col min="6" max="6" width="15" style="1" customWidth="1"/>
    <col min="7" max="7" width="14.453125" style="2" customWidth="1"/>
    <col min="8" max="8" width="9" customWidth="1"/>
    <col min="9" max="9" width="13.81640625" style="3" customWidth="1"/>
    <col min="10" max="10" width="12.81640625" style="1" customWidth="1"/>
    <col min="11" max="11" width="14" style="1" customWidth="1"/>
    <col min="12" max="12" width="15" style="1" customWidth="1"/>
    <col min="13" max="13" width="14.54296875" style="1" customWidth="1"/>
    <col min="14" max="14" width="15.7265625" style="1" customWidth="1"/>
    <col min="15" max="15" width="0.1796875" style="2" hidden="1" customWidth="1"/>
    <col min="16" max="16" width="36" style="1" customWidth="1"/>
    <col min="17" max="16384" width="9.1796875" style="1"/>
  </cols>
  <sheetData>
    <row r="1" spans="1:15" ht="37.5" x14ac:dyDescent="0.35">
      <c r="A1" s="1" t="s">
        <v>25</v>
      </c>
      <c r="B1" s="1" t="s">
        <v>26</v>
      </c>
      <c r="C1" s="1" t="s">
        <v>0</v>
      </c>
      <c r="D1" s="1" t="s">
        <v>1</v>
      </c>
      <c r="E1" s="1" t="s">
        <v>2</v>
      </c>
      <c r="F1" s="2" t="s">
        <v>27</v>
      </c>
      <c r="G1" s="3" t="s">
        <v>28</v>
      </c>
      <c r="H1" s="1" t="s">
        <v>29</v>
      </c>
      <c r="I1" s="1" t="s">
        <v>20</v>
      </c>
      <c r="J1" s="1" t="s">
        <v>17</v>
      </c>
      <c r="K1" s="1" t="s">
        <v>18</v>
      </c>
      <c r="L1" s="1" t="s">
        <v>3</v>
      </c>
      <c r="M1" s="3" t="s">
        <v>30</v>
      </c>
      <c r="N1" s="3" t="s">
        <v>31</v>
      </c>
      <c r="O1" s="1" t="s">
        <v>32</v>
      </c>
    </row>
    <row r="2" spans="1:15" s="4" customFormat="1" ht="13" x14ac:dyDescent="0.35">
      <c r="C2" s="5">
        <v>0</v>
      </c>
      <c r="D2" s="4" t="s">
        <v>117</v>
      </c>
      <c r="F2" s="6"/>
      <c r="G2" s="7"/>
      <c r="M2" s="8"/>
      <c r="N2" s="7"/>
      <c r="O2" s="1"/>
    </row>
    <row r="3" spans="1:15" s="4" customFormat="1" ht="13" x14ac:dyDescent="0.35">
      <c r="B3" s="4" t="s">
        <v>4</v>
      </c>
      <c r="C3" s="5">
        <v>0</v>
      </c>
      <c r="D3" s="9" t="s">
        <v>33</v>
      </c>
      <c r="F3" s="6"/>
      <c r="G3" s="7"/>
      <c r="M3" s="8"/>
      <c r="N3" s="7"/>
      <c r="O3" s="1"/>
    </row>
    <row r="4" spans="1:15" ht="100" x14ac:dyDescent="0.35">
      <c r="B4" s="1" t="s">
        <v>5</v>
      </c>
      <c r="C4" s="10">
        <v>0</v>
      </c>
      <c r="D4" s="11" t="s">
        <v>132</v>
      </c>
      <c r="E4" s="1" t="s">
        <v>8</v>
      </c>
      <c r="F4" s="12">
        <v>42870</v>
      </c>
      <c r="G4" s="12">
        <v>42870</v>
      </c>
      <c r="H4" s="1" t="s">
        <v>34</v>
      </c>
      <c r="I4" s="1" t="s">
        <v>24</v>
      </c>
      <c r="J4" s="1" t="s">
        <v>35</v>
      </c>
      <c r="K4" s="1" t="s">
        <v>19</v>
      </c>
      <c r="M4" s="3"/>
      <c r="N4" s="3"/>
      <c r="O4" s="1"/>
    </row>
    <row r="5" spans="1:15" ht="37.5" x14ac:dyDescent="0.35">
      <c r="B5" s="1" t="s">
        <v>7</v>
      </c>
      <c r="C5" s="10">
        <v>0</v>
      </c>
      <c r="D5" s="11" t="s">
        <v>118</v>
      </c>
      <c r="E5" s="1" t="s">
        <v>8</v>
      </c>
      <c r="F5" s="12">
        <v>42882</v>
      </c>
      <c r="G5" s="12">
        <v>42882</v>
      </c>
      <c r="H5" s="1"/>
      <c r="I5" s="1" t="s">
        <v>24</v>
      </c>
      <c r="J5" s="1" t="s">
        <v>35</v>
      </c>
      <c r="K5" s="1" t="s">
        <v>19</v>
      </c>
      <c r="M5" s="3"/>
      <c r="N5" s="3"/>
      <c r="O5" s="1"/>
    </row>
    <row r="6" spans="1:15" s="4" customFormat="1" ht="13" x14ac:dyDescent="0.35">
      <c r="B6" s="4">
        <v>2.1</v>
      </c>
      <c r="C6" s="5">
        <v>0</v>
      </c>
      <c r="D6" s="9" t="s">
        <v>36</v>
      </c>
      <c r="F6" s="6"/>
      <c r="G6" s="7"/>
      <c r="I6" s="1"/>
      <c r="M6" s="3"/>
      <c r="N6" s="7"/>
      <c r="O6" s="1"/>
    </row>
    <row r="7" spans="1:15" ht="25" x14ac:dyDescent="0.35">
      <c r="B7" s="1" t="s">
        <v>37</v>
      </c>
      <c r="C7" s="10">
        <v>0</v>
      </c>
      <c r="D7" s="11" t="s">
        <v>38</v>
      </c>
      <c r="E7" s="1" t="s">
        <v>39</v>
      </c>
      <c r="F7" s="3">
        <v>42882.791666666664</v>
      </c>
      <c r="G7" s="3">
        <v>42882.875</v>
      </c>
      <c r="H7" s="1"/>
      <c r="I7" s="1" t="s">
        <v>24</v>
      </c>
      <c r="J7" s="1" t="s">
        <v>35</v>
      </c>
      <c r="K7" s="1" t="s">
        <v>19</v>
      </c>
      <c r="M7" s="3">
        <f>Table13248[[#This Row],[Start Date/Time  (Local Cust Time)]]+(O$1/24)</f>
        <v>42883.083333333328</v>
      </c>
      <c r="N7" s="3">
        <f>Table13248[[#This Row],[Finish Date/ Time (Local Cust Time)]]+(O$1/24)</f>
        <v>42883.166666666664</v>
      </c>
      <c r="O7" s="1"/>
    </row>
    <row r="8" spans="1:15" ht="25" x14ac:dyDescent="0.35">
      <c r="B8" s="1" t="s">
        <v>40</v>
      </c>
      <c r="C8" s="10">
        <v>0</v>
      </c>
      <c r="D8" s="11" t="s">
        <v>41</v>
      </c>
      <c r="E8" s="1" t="s">
        <v>39</v>
      </c>
      <c r="F8" s="3">
        <v>42882.791666666664</v>
      </c>
      <c r="G8" s="3">
        <v>42882.875</v>
      </c>
      <c r="H8" s="1"/>
      <c r="I8" s="1" t="s">
        <v>24</v>
      </c>
      <c r="J8" s="1" t="s">
        <v>35</v>
      </c>
      <c r="K8" s="1" t="s">
        <v>19</v>
      </c>
      <c r="M8" s="3">
        <f>Table13248[[#This Row],[Start Date/Time  (Local Cust Time)]]+(O$1/24)</f>
        <v>42883.083333333328</v>
      </c>
      <c r="N8" s="3">
        <f>Table13248[[#This Row],[Finish Date/ Time (Local Cust Time)]]+(O$1/24)</f>
        <v>42883.166666666664</v>
      </c>
      <c r="O8" s="1"/>
    </row>
    <row r="9" spans="1:15" ht="50.5" x14ac:dyDescent="0.35">
      <c r="A9" s="13" t="s">
        <v>43</v>
      </c>
      <c r="B9" s="1" t="s">
        <v>42</v>
      </c>
      <c r="C9" s="10">
        <v>0</v>
      </c>
      <c r="D9" s="11" t="s">
        <v>146</v>
      </c>
      <c r="E9" s="1" t="s">
        <v>6</v>
      </c>
      <c r="F9" s="3">
        <v>42882.895833333336</v>
      </c>
      <c r="G9" s="3">
        <v>42882.895833333336</v>
      </c>
      <c r="H9" s="1"/>
      <c r="I9" s="1" t="s">
        <v>24</v>
      </c>
      <c r="J9" s="1" t="s">
        <v>35</v>
      </c>
      <c r="K9" s="1" t="s">
        <v>45</v>
      </c>
      <c r="M9" s="3">
        <f>Table13248[[#This Row],[Start Date/Time  (Local Cust Time)]]+(O$1/24)</f>
        <v>42883.1875</v>
      </c>
      <c r="N9" s="3">
        <f>Table13248[[#This Row],[Finish Date/ Time (Local Cust Time)]]+(O$1/24)</f>
        <v>42883.1875</v>
      </c>
      <c r="O9" s="1"/>
    </row>
    <row r="10" spans="1:15" ht="25" x14ac:dyDescent="0.35">
      <c r="A10" s="14"/>
      <c r="B10" s="1" t="s">
        <v>44</v>
      </c>
      <c r="C10" s="10">
        <v>0</v>
      </c>
      <c r="D10" s="11" t="s">
        <v>47</v>
      </c>
      <c r="E10" s="15" t="s">
        <v>8</v>
      </c>
      <c r="F10" s="12">
        <v>42883</v>
      </c>
      <c r="G10" s="12">
        <v>42883</v>
      </c>
      <c r="H10" s="1"/>
      <c r="I10" s="1" t="s">
        <v>24</v>
      </c>
      <c r="J10" s="1" t="s">
        <v>35</v>
      </c>
      <c r="K10" s="1" t="s">
        <v>48</v>
      </c>
      <c r="M10" s="3"/>
      <c r="N10" s="3"/>
      <c r="O10" s="1"/>
    </row>
    <row r="11" spans="1:15" s="18" customFormat="1" ht="75" x14ac:dyDescent="0.35">
      <c r="A11" s="1"/>
      <c r="B11" s="1" t="s">
        <v>46</v>
      </c>
      <c r="C11" s="17">
        <v>0</v>
      </c>
      <c r="D11" s="11" t="s">
        <v>128</v>
      </c>
      <c r="E11" s="14" t="s">
        <v>6</v>
      </c>
      <c r="F11" s="12">
        <v>42882.979166666664</v>
      </c>
      <c r="G11" s="12">
        <v>42882.979166666664</v>
      </c>
      <c r="I11" s="1" t="s">
        <v>24</v>
      </c>
      <c r="J11" s="1" t="s">
        <v>35</v>
      </c>
      <c r="K11" s="1" t="s">
        <v>19</v>
      </c>
      <c r="M11" s="3">
        <f>Table13248[[#This Row],[Start Date/Time  (Local Cust Time)]]+(O$1/24)</f>
        <v>42883.270833333328</v>
      </c>
      <c r="N11" s="3">
        <f>Table13248[[#This Row],[Finish Date/ Time (Local Cust Time)]]+(O$1/24)</f>
        <v>42883.270833333328</v>
      </c>
      <c r="O11" s="1"/>
    </row>
    <row r="12" spans="1:15" ht="25" x14ac:dyDescent="0.35">
      <c r="B12" s="1" t="s">
        <v>49</v>
      </c>
      <c r="C12" s="10">
        <v>0</v>
      </c>
      <c r="D12" s="11" t="s">
        <v>123</v>
      </c>
      <c r="E12" s="14" t="s">
        <v>51</v>
      </c>
      <c r="F12" s="12">
        <v>42882.979166666664</v>
      </c>
      <c r="G12" s="12">
        <v>42882.979166666664</v>
      </c>
      <c r="H12" s="1"/>
      <c r="I12" s="1" t="s">
        <v>24</v>
      </c>
      <c r="J12" s="1" t="s">
        <v>35</v>
      </c>
      <c r="K12" s="1" t="s">
        <v>19</v>
      </c>
      <c r="M12" s="3"/>
      <c r="N12" s="3"/>
      <c r="O12" s="1"/>
    </row>
    <row r="13" spans="1:15" ht="25" x14ac:dyDescent="0.35">
      <c r="B13" s="1" t="s">
        <v>50</v>
      </c>
      <c r="C13" s="10">
        <v>0</v>
      </c>
      <c r="D13" s="11" t="s">
        <v>119</v>
      </c>
      <c r="E13" s="14" t="s">
        <v>53</v>
      </c>
      <c r="F13" s="12">
        <v>42882.979166666664</v>
      </c>
      <c r="G13" s="12">
        <v>42882.979166666664</v>
      </c>
      <c r="H13" s="1"/>
      <c r="I13" s="1" t="s">
        <v>24</v>
      </c>
      <c r="J13" s="1" t="s">
        <v>35</v>
      </c>
      <c r="K13" s="1" t="s">
        <v>19</v>
      </c>
      <c r="M13" s="3"/>
      <c r="N13" s="3"/>
      <c r="O13" s="1"/>
    </row>
    <row r="14" spans="1:15" ht="25" x14ac:dyDescent="0.35">
      <c r="B14" s="1" t="s">
        <v>52</v>
      </c>
      <c r="C14" s="10">
        <v>0</v>
      </c>
      <c r="D14" s="11" t="s">
        <v>120</v>
      </c>
      <c r="E14" s="14" t="s">
        <v>53</v>
      </c>
      <c r="F14" s="12">
        <v>42882.979166666664</v>
      </c>
      <c r="G14" s="12">
        <v>42882.979166666664</v>
      </c>
      <c r="H14" s="1"/>
      <c r="I14" s="1" t="s">
        <v>24</v>
      </c>
      <c r="J14" s="1" t="s">
        <v>35</v>
      </c>
      <c r="K14" s="1" t="s">
        <v>19</v>
      </c>
      <c r="M14" s="3"/>
      <c r="N14" s="3"/>
      <c r="O14" s="1"/>
    </row>
    <row r="15" spans="1:15" ht="50" x14ac:dyDescent="0.35">
      <c r="B15" s="1" t="s">
        <v>54</v>
      </c>
      <c r="C15" s="10">
        <v>0</v>
      </c>
      <c r="D15" s="11" t="s">
        <v>131</v>
      </c>
      <c r="E15" s="14" t="s">
        <v>53</v>
      </c>
      <c r="F15" s="12">
        <v>42882.979166666664</v>
      </c>
      <c r="G15" s="12">
        <v>42882.979166666664</v>
      </c>
      <c r="H15" s="18"/>
      <c r="I15" s="1" t="s">
        <v>24</v>
      </c>
      <c r="J15" s="1" t="s">
        <v>35</v>
      </c>
      <c r="K15" s="1" t="s">
        <v>19</v>
      </c>
      <c r="L15" s="18"/>
      <c r="M15" s="3">
        <f>Table13248[[#This Row],[Start Date/Time  (Local Cust Time)]]+(O$1/24)</f>
        <v>42883.270833333328</v>
      </c>
      <c r="N15" s="3">
        <f>Table13248[[#This Row],[Finish Date/ Time (Local Cust Time)]]+(O$1/24)</f>
        <v>42883.270833333328</v>
      </c>
      <c r="O15" s="1"/>
    </row>
    <row r="16" spans="1:15" ht="25" x14ac:dyDescent="0.35">
      <c r="A16" s="16" t="s">
        <v>43</v>
      </c>
      <c r="B16" s="1" t="s">
        <v>55</v>
      </c>
      <c r="C16" s="10">
        <v>0</v>
      </c>
      <c r="D16" s="11" t="s">
        <v>121</v>
      </c>
      <c r="E16" s="14" t="s">
        <v>6</v>
      </c>
      <c r="F16" s="19">
        <v>42882.979166666664</v>
      </c>
      <c r="G16" s="19">
        <v>42882.979166666664</v>
      </c>
      <c r="H16" s="18"/>
      <c r="I16" s="1" t="s">
        <v>24</v>
      </c>
      <c r="J16" s="1" t="s">
        <v>35</v>
      </c>
      <c r="K16" s="1" t="s">
        <v>19</v>
      </c>
      <c r="L16" s="18"/>
      <c r="M16" s="3">
        <f>Table13248[[#This Row],[Start Date/Time  (Local Cust Time)]]+(O$1/24)</f>
        <v>42883.270833333328</v>
      </c>
      <c r="N16" s="3">
        <f>Table13248[[#This Row],[Finish Date/ Time (Local Cust Time)]]+(O$1/24)</f>
        <v>42883.270833333328</v>
      </c>
      <c r="O16" s="1"/>
    </row>
    <row r="17" spans="1:15" ht="25" x14ac:dyDescent="0.35">
      <c r="B17" s="1" t="s">
        <v>57</v>
      </c>
      <c r="C17" s="10">
        <v>0</v>
      </c>
      <c r="D17" s="11" t="s">
        <v>56</v>
      </c>
      <c r="E17" s="15" t="s">
        <v>8</v>
      </c>
      <c r="F17" s="12">
        <v>42882</v>
      </c>
      <c r="G17" s="12">
        <v>42882</v>
      </c>
      <c r="H17" s="1"/>
      <c r="I17" s="1" t="s">
        <v>24</v>
      </c>
      <c r="J17" s="1" t="s">
        <v>35</v>
      </c>
      <c r="K17" s="1" t="s">
        <v>48</v>
      </c>
      <c r="M17" s="3"/>
      <c r="N17" s="3"/>
      <c r="O17" s="1"/>
    </row>
    <row r="18" spans="1:15" ht="25" x14ac:dyDescent="0.35">
      <c r="B18" s="1" t="s">
        <v>59</v>
      </c>
      <c r="C18" s="10">
        <v>0</v>
      </c>
      <c r="D18" s="11" t="s">
        <v>58</v>
      </c>
      <c r="E18" s="15" t="s">
        <v>8</v>
      </c>
      <c r="F18" s="12">
        <v>42882</v>
      </c>
      <c r="G18" s="12">
        <v>42882</v>
      </c>
      <c r="H18" s="1"/>
      <c r="I18" s="1" t="s">
        <v>24</v>
      </c>
      <c r="J18" s="1" t="s">
        <v>35</v>
      </c>
      <c r="K18" s="1" t="s">
        <v>48</v>
      </c>
      <c r="M18" s="3"/>
      <c r="N18" s="3"/>
      <c r="O18" s="1"/>
    </row>
    <row r="19" spans="1:15" ht="25" x14ac:dyDescent="0.35">
      <c r="B19" s="1" t="s">
        <v>61</v>
      </c>
      <c r="C19" s="10">
        <v>0</v>
      </c>
      <c r="D19" s="11" t="s">
        <v>60</v>
      </c>
      <c r="E19" s="15" t="s">
        <v>8</v>
      </c>
      <c r="F19" s="12">
        <v>42882</v>
      </c>
      <c r="G19" s="12">
        <v>42882</v>
      </c>
      <c r="H19" s="1"/>
      <c r="I19" s="1" t="s">
        <v>24</v>
      </c>
      <c r="J19" s="1" t="s">
        <v>35</v>
      </c>
      <c r="K19" s="1" t="s">
        <v>48</v>
      </c>
      <c r="M19" s="3"/>
      <c r="N19" s="3"/>
      <c r="O19" s="1"/>
    </row>
    <row r="20" spans="1:15" ht="37.5" x14ac:dyDescent="0.35">
      <c r="B20" s="1" t="s">
        <v>62</v>
      </c>
      <c r="C20" s="10">
        <v>0</v>
      </c>
      <c r="D20" s="11" t="s">
        <v>63</v>
      </c>
      <c r="E20" s="1" t="s">
        <v>6</v>
      </c>
      <c r="F20" s="12">
        <v>42882</v>
      </c>
      <c r="G20" s="12">
        <v>42912</v>
      </c>
      <c r="H20" s="1"/>
      <c r="I20" s="1" t="s">
        <v>24</v>
      </c>
      <c r="J20" s="1" t="s">
        <v>35</v>
      </c>
      <c r="K20" s="1" t="s">
        <v>19</v>
      </c>
      <c r="M20" s="3"/>
      <c r="N20" s="3"/>
      <c r="O20" s="1"/>
    </row>
    <row r="21" spans="1:15" s="4" customFormat="1" ht="13" x14ac:dyDescent="0.35">
      <c r="B21" s="4">
        <v>3.1</v>
      </c>
      <c r="C21" s="5">
        <v>0</v>
      </c>
      <c r="D21" s="9" t="s">
        <v>9</v>
      </c>
      <c r="F21" s="7"/>
      <c r="G21" s="7"/>
      <c r="I21" s="1"/>
      <c r="M21" s="3"/>
      <c r="N21" s="7"/>
      <c r="O21" s="1"/>
    </row>
    <row r="22" spans="1:15" ht="62.5" x14ac:dyDescent="0.35">
      <c r="A22" s="13" t="s">
        <v>43</v>
      </c>
      <c r="B22" s="1" t="s">
        <v>64</v>
      </c>
      <c r="C22" s="10">
        <v>0</v>
      </c>
      <c r="D22" s="11" t="s">
        <v>140</v>
      </c>
      <c r="E22" s="15" t="s">
        <v>141</v>
      </c>
      <c r="F22" s="12">
        <v>42883</v>
      </c>
      <c r="G22" s="12">
        <v>42901</v>
      </c>
      <c r="H22" s="1"/>
      <c r="I22" s="1" t="s">
        <v>24</v>
      </c>
      <c r="J22" s="1" t="s">
        <v>35</v>
      </c>
      <c r="K22" s="1" t="s">
        <v>48</v>
      </c>
      <c r="M22" s="3"/>
      <c r="N22" s="3"/>
      <c r="O22" s="1"/>
    </row>
    <row r="23" spans="1:15" ht="25" x14ac:dyDescent="0.35">
      <c r="A23" s="13" t="s">
        <v>43</v>
      </c>
      <c r="B23" s="1" t="s">
        <v>65</v>
      </c>
      <c r="C23" s="10">
        <v>0</v>
      </c>
      <c r="D23" s="11" t="s">
        <v>66</v>
      </c>
      <c r="E23" s="15" t="s">
        <v>67</v>
      </c>
      <c r="F23" s="3">
        <v>42901</v>
      </c>
      <c r="G23" s="3">
        <v>42904</v>
      </c>
      <c r="H23" s="1"/>
      <c r="I23" s="1" t="s">
        <v>24</v>
      </c>
      <c r="J23" s="1" t="s">
        <v>35</v>
      </c>
      <c r="K23" s="1" t="s">
        <v>68</v>
      </c>
      <c r="M23" s="3">
        <f>Table13248[[#This Row],[Start Date/Time  (Local Cust Time)]]+(O$1/24)</f>
        <v>42901.291666666664</v>
      </c>
      <c r="N23" s="3">
        <f>Table13248[[#This Row],[Finish Date/ Time (Local Cust Time)]]+(O$1/24)</f>
        <v>42904.291666666664</v>
      </c>
      <c r="O23" s="1"/>
    </row>
    <row r="24" spans="1:15" ht="25" x14ac:dyDescent="0.35">
      <c r="A24" s="13" t="s">
        <v>43</v>
      </c>
      <c r="B24" s="1" t="s">
        <v>69</v>
      </c>
      <c r="C24" s="10">
        <v>0</v>
      </c>
      <c r="D24" s="11" t="s">
        <v>70</v>
      </c>
      <c r="E24" s="15" t="s">
        <v>51</v>
      </c>
      <c r="F24" s="3">
        <v>42905</v>
      </c>
      <c r="G24" s="3">
        <v>42905.416666666664</v>
      </c>
      <c r="H24" s="1"/>
      <c r="I24" s="1" t="s">
        <v>24</v>
      </c>
      <c r="J24" s="1" t="s">
        <v>35</v>
      </c>
      <c r="K24" s="1" t="s">
        <v>48</v>
      </c>
      <c r="M24" s="3">
        <f>Table13248[[#This Row],[Start Date/Time  (Local Cust Time)]]+(O$1/24)</f>
        <v>42905.291666666664</v>
      </c>
      <c r="N24" s="3">
        <f>Table13248[[#This Row],[Finish Date/ Time (Local Cust Time)]]+(O$1/24)</f>
        <v>42905.708333333328</v>
      </c>
      <c r="O24" s="1"/>
    </row>
    <row r="25" spans="1:15" ht="25" x14ac:dyDescent="0.35">
      <c r="B25" s="1" t="s">
        <v>71</v>
      </c>
      <c r="C25" s="10">
        <v>0</v>
      </c>
      <c r="D25" s="11" t="s">
        <v>72</v>
      </c>
      <c r="E25" s="1" t="s">
        <v>11</v>
      </c>
      <c r="F25" s="3">
        <v>42905</v>
      </c>
      <c r="G25" s="3">
        <v>42907</v>
      </c>
      <c r="H25" s="1"/>
      <c r="I25" s="1" t="s">
        <v>24</v>
      </c>
      <c r="J25" s="1" t="s">
        <v>35</v>
      </c>
      <c r="K25" s="1" t="s">
        <v>19</v>
      </c>
      <c r="M25" s="3"/>
      <c r="N25" s="3"/>
      <c r="O25" s="1"/>
    </row>
    <row r="26" spans="1:15" ht="25" x14ac:dyDescent="0.35">
      <c r="B26" s="1" t="s">
        <v>73</v>
      </c>
      <c r="C26" s="10">
        <v>0</v>
      </c>
      <c r="D26" s="11" t="s">
        <v>74</v>
      </c>
      <c r="E26" s="1" t="s">
        <v>6</v>
      </c>
      <c r="F26" s="3">
        <v>42907.708333333336</v>
      </c>
      <c r="G26" s="3">
        <v>42907.708333333336</v>
      </c>
      <c r="H26" s="1"/>
      <c r="I26" s="1" t="s">
        <v>24</v>
      </c>
      <c r="J26" s="1" t="s">
        <v>35</v>
      </c>
      <c r="K26" s="1" t="s">
        <v>19</v>
      </c>
      <c r="M26" s="3"/>
      <c r="N26" s="3"/>
      <c r="O26" s="1"/>
    </row>
    <row r="27" spans="1:15" s="4" customFormat="1" ht="13" x14ac:dyDescent="0.35">
      <c r="B27" s="4">
        <v>4.0999999999999996</v>
      </c>
      <c r="C27" s="5">
        <v>0</v>
      </c>
      <c r="D27" s="9" t="s">
        <v>75</v>
      </c>
      <c r="F27" s="7"/>
      <c r="G27" s="7"/>
      <c r="I27" s="1"/>
      <c r="M27" s="3"/>
      <c r="N27" s="7"/>
      <c r="O27" s="1"/>
    </row>
    <row r="28" spans="1:15" ht="25" x14ac:dyDescent="0.35">
      <c r="B28" s="1" t="s">
        <v>76</v>
      </c>
      <c r="C28" s="10">
        <v>0</v>
      </c>
      <c r="D28" s="11" t="s">
        <v>77</v>
      </c>
      <c r="E28" s="1" t="s">
        <v>39</v>
      </c>
      <c r="F28" s="12">
        <v>42911.833333333336</v>
      </c>
      <c r="G28" s="12">
        <v>42911.916666666664</v>
      </c>
      <c r="H28" s="1"/>
      <c r="I28" s="1" t="s">
        <v>24</v>
      </c>
      <c r="J28" s="1" t="s">
        <v>35</v>
      </c>
      <c r="K28" s="1" t="s">
        <v>19</v>
      </c>
      <c r="M28" s="3">
        <f>Table13248[[#This Row],[Start Date/Time  (Local Cust Time)]]+(O$1/24)</f>
        <v>42912.125</v>
      </c>
      <c r="N28" s="3">
        <f>Table13248[[#This Row],[Finish Date/ Time (Local Cust Time)]]+(O$1/24)</f>
        <v>42912.208333333328</v>
      </c>
      <c r="O28" s="1"/>
    </row>
    <row r="29" spans="1:15" ht="25" x14ac:dyDescent="0.35">
      <c r="B29" s="1" t="s">
        <v>78</v>
      </c>
      <c r="C29" s="10">
        <v>0</v>
      </c>
      <c r="D29" s="11" t="s">
        <v>124</v>
      </c>
      <c r="E29" s="1" t="s">
        <v>39</v>
      </c>
      <c r="F29" s="3">
        <v>42911.833333333336</v>
      </c>
      <c r="G29" s="3">
        <v>42911.916666666664</v>
      </c>
      <c r="H29" s="1"/>
      <c r="I29" s="1" t="s">
        <v>24</v>
      </c>
      <c r="J29" s="1" t="s">
        <v>35</v>
      </c>
      <c r="K29" s="1" t="s">
        <v>19</v>
      </c>
      <c r="M29" s="3">
        <f>Table13248[[#This Row],[Start Date/Time  (Local Cust Time)]]+(O$1/24)</f>
        <v>42912.125</v>
      </c>
      <c r="N29" s="3">
        <f>Table13248[[#This Row],[Finish Date/ Time (Local Cust Time)]]+(O$1/24)</f>
        <v>42912.208333333328</v>
      </c>
      <c r="O29" s="1"/>
    </row>
    <row r="30" spans="1:15" ht="25" x14ac:dyDescent="0.35">
      <c r="B30" s="1" t="s">
        <v>79</v>
      </c>
      <c r="C30" s="10">
        <v>0</v>
      </c>
      <c r="D30" s="11" t="s">
        <v>122</v>
      </c>
      <c r="E30" s="1" t="s">
        <v>6</v>
      </c>
      <c r="F30" s="3">
        <v>42911.916666666664</v>
      </c>
      <c r="G30" s="3">
        <v>42911.916666666664</v>
      </c>
      <c r="H30" s="1"/>
      <c r="I30" s="1" t="s">
        <v>24</v>
      </c>
      <c r="J30" s="1" t="s">
        <v>35</v>
      </c>
      <c r="K30" s="1" t="s">
        <v>19</v>
      </c>
      <c r="M30" s="3">
        <f>Table13248[[#This Row],[Start Date/Time  (Local Cust Time)]]+(O$1/24)</f>
        <v>42912.208333333328</v>
      </c>
      <c r="N30" s="3">
        <f>Table13248[[#This Row],[Finish Date/ Time (Local Cust Time)]]+(O$1/24)</f>
        <v>42912.208333333328</v>
      </c>
      <c r="O30" s="1"/>
    </row>
    <row r="31" spans="1:15" ht="25" x14ac:dyDescent="0.35">
      <c r="B31" s="1" t="s">
        <v>80</v>
      </c>
      <c r="C31" s="10">
        <v>0</v>
      </c>
      <c r="D31" s="11" t="s">
        <v>81</v>
      </c>
      <c r="E31" s="1" t="s">
        <v>6</v>
      </c>
      <c r="F31" s="3">
        <v>42911.916666666664</v>
      </c>
      <c r="G31" s="3">
        <v>42911.916666666664</v>
      </c>
      <c r="H31" s="1"/>
      <c r="I31" s="1" t="s">
        <v>24</v>
      </c>
      <c r="J31" s="1" t="s">
        <v>35</v>
      </c>
      <c r="K31" s="1" t="s">
        <v>19</v>
      </c>
      <c r="M31" s="3"/>
      <c r="N31" s="3"/>
      <c r="O31" s="1"/>
    </row>
    <row r="32" spans="1:15" ht="25" x14ac:dyDescent="0.35">
      <c r="A32" s="13" t="s">
        <v>43</v>
      </c>
      <c r="B32" s="1" t="s">
        <v>82</v>
      </c>
      <c r="C32" s="10">
        <v>0</v>
      </c>
      <c r="D32" s="11" t="s">
        <v>125</v>
      </c>
      <c r="E32" s="15" t="s">
        <v>8</v>
      </c>
      <c r="F32" s="12">
        <v>42911.9375</v>
      </c>
      <c r="G32" s="12">
        <v>42911.9375</v>
      </c>
      <c r="H32" s="1"/>
      <c r="I32" s="1" t="s">
        <v>24</v>
      </c>
      <c r="J32" s="1" t="s">
        <v>35</v>
      </c>
      <c r="K32" s="1" t="s">
        <v>48</v>
      </c>
      <c r="M32" s="3">
        <f>Table13248[[#This Row],[Start Date/Time  (Local Cust Time)]]+(O$1/24)</f>
        <v>42912.229166666664</v>
      </c>
      <c r="N32" s="3">
        <f>Table13248[[#This Row],[Finish Date/ Time (Local Cust Time)]]+(O$1/24)</f>
        <v>42912.229166666664</v>
      </c>
      <c r="O32" s="1"/>
    </row>
    <row r="33" spans="2:15" ht="87.5" x14ac:dyDescent="0.35">
      <c r="B33" s="1" t="s">
        <v>85</v>
      </c>
      <c r="C33" s="10">
        <v>0</v>
      </c>
      <c r="D33" s="11" t="s">
        <v>86</v>
      </c>
      <c r="E33" s="1" t="s">
        <v>11</v>
      </c>
      <c r="F33" s="12">
        <v>42911.833333333336</v>
      </c>
      <c r="G33" s="12">
        <v>42913.333333333336</v>
      </c>
      <c r="H33" s="1"/>
      <c r="I33" s="1" t="s">
        <v>24</v>
      </c>
      <c r="J33" s="1" t="s">
        <v>35</v>
      </c>
      <c r="K33" s="1" t="s">
        <v>19</v>
      </c>
      <c r="L33" s="1" t="s">
        <v>87</v>
      </c>
      <c r="M33" s="3"/>
      <c r="N33" s="3"/>
      <c r="O33" s="1"/>
    </row>
    <row r="34" spans="2:15" ht="25" x14ac:dyDescent="0.35">
      <c r="B34" s="1" t="s">
        <v>83</v>
      </c>
      <c r="C34" s="10">
        <v>0</v>
      </c>
      <c r="D34" s="11" t="s">
        <v>84</v>
      </c>
      <c r="E34" s="1" t="s">
        <v>67</v>
      </c>
      <c r="F34" s="12">
        <v>42911.416666666664</v>
      </c>
      <c r="G34" s="12">
        <v>42911.583333333336</v>
      </c>
      <c r="H34" s="1"/>
      <c r="I34" s="1" t="s">
        <v>24</v>
      </c>
      <c r="J34" s="1" t="s">
        <v>35</v>
      </c>
      <c r="K34" s="1" t="s">
        <v>19</v>
      </c>
      <c r="M34" s="3"/>
      <c r="N34" s="3"/>
      <c r="O34" s="1"/>
    </row>
    <row r="35" spans="2:15" ht="25" x14ac:dyDescent="0.35">
      <c r="B35" s="1" t="s">
        <v>88</v>
      </c>
      <c r="C35" s="10">
        <v>0</v>
      </c>
      <c r="D35" s="11" t="s">
        <v>23</v>
      </c>
      <c r="E35" s="1" t="s">
        <v>6</v>
      </c>
      <c r="F35" s="12">
        <v>42912.666666666664</v>
      </c>
      <c r="G35" s="12">
        <v>42912.666666666664</v>
      </c>
      <c r="H35" s="1"/>
      <c r="I35" s="1" t="s">
        <v>24</v>
      </c>
      <c r="J35" s="1" t="s">
        <v>35</v>
      </c>
      <c r="K35" s="1" t="s">
        <v>19</v>
      </c>
      <c r="M35" s="3"/>
      <c r="N35" s="3"/>
      <c r="O35" s="1"/>
    </row>
    <row r="36" spans="2:15" ht="25" x14ac:dyDescent="0.35">
      <c r="B36" s="1" t="s">
        <v>89</v>
      </c>
      <c r="C36" s="10">
        <v>0</v>
      </c>
      <c r="D36" s="11" t="s">
        <v>10</v>
      </c>
      <c r="E36" s="1" t="s">
        <v>90</v>
      </c>
      <c r="F36" s="12">
        <v>42912.666666666664</v>
      </c>
      <c r="G36" s="12">
        <v>42912.708333333336</v>
      </c>
      <c r="H36" s="1"/>
      <c r="I36" s="1" t="s">
        <v>24</v>
      </c>
      <c r="J36" s="1" t="s">
        <v>35</v>
      </c>
      <c r="K36" s="1" t="s">
        <v>91</v>
      </c>
      <c r="M36" s="3"/>
      <c r="N36" s="3"/>
      <c r="O36" s="1"/>
    </row>
    <row r="37" spans="2:15" ht="25" x14ac:dyDescent="0.35">
      <c r="B37" s="1" t="s">
        <v>92</v>
      </c>
      <c r="C37" s="10">
        <v>0</v>
      </c>
      <c r="D37" s="11" t="s">
        <v>21</v>
      </c>
      <c r="E37" s="1" t="s">
        <v>90</v>
      </c>
      <c r="F37" s="12">
        <v>42912.708333333336</v>
      </c>
      <c r="G37" s="12">
        <v>42912.75</v>
      </c>
      <c r="H37" s="1"/>
      <c r="I37" s="1" t="s">
        <v>24</v>
      </c>
      <c r="J37" s="1" t="s">
        <v>35</v>
      </c>
      <c r="K37" s="1" t="s">
        <v>19</v>
      </c>
      <c r="M37" s="3"/>
      <c r="N37" s="3"/>
      <c r="O37" s="1"/>
    </row>
    <row r="38" spans="2:15" ht="25" x14ac:dyDescent="0.35">
      <c r="B38" s="1" t="s">
        <v>93</v>
      </c>
      <c r="C38" s="10">
        <v>0</v>
      </c>
      <c r="D38" s="11" t="s">
        <v>94</v>
      </c>
      <c r="E38" s="1" t="s">
        <v>6</v>
      </c>
      <c r="F38" s="12">
        <v>42912.708333333336</v>
      </c>
      <c r="G38" s="12">
        <v>42912.708333333336</v>
      </c>
      <c r="H38" s="1"/>
      <c r="I38" s="1" t="s">
        <v>24</v>
      </c>
      <c r="J38" s="1" t="s">
        <v>35</v>
      </c>
      <c r="K38" s="1" t="s">
        <v>91</v>
      </c>
      <c r="M38" s="3"/>
      <c r="N38" s="3"/>
      <c r="O38" s="1"/>
    </row>
    <row r="39" spans="2:15" ht="25" x14ac:dyDescent="0.35">
      <c r="B39" s="1" t="s">
        <v>95</v>
      </c>
      <c r="C39" s="10">
        <v>0</v>
      </c>
      <c r="D39" s="11" t="s">
        <v>96</v>
      </c>
      <c r="E39" s="1" t="s">
        <v>6</v>
      </c>
      <c r="F39" s="12">
        <v>42912.75</v>
      </c>
      <c r="G39" s="12">
        <v>42912.75</v>
      </c>
      <c r="H39" s="1"/>
      <c r="I39" s="1" t="s">
        <v>24</v>
      </c>
      <c r="J39" s="1" t="s">
        <v>35</v>
      </c>
      <c r="K39" s="1" t="s">
        <v>19</v>
      </c>
      <c r="M39" s="3"/>
      <c r="N39" s="3"/>
      <c r="O39" s="1"/>
    </row>
    <row r="40" spans="2:15" s="4" customFormat="1" ht="13" x14ac:dyDescent="0.35">
      <c r="B40" s="4">
        <v>5.0999999999999996</v>
      </c>
      <c r="C40" s="5">
        <v>0</v>
      </c>
      <c r="D40" s="20" t="s">
        <v>97</v>
      </c>
      <c r="F40" s="7"/>
      <c r="G40" s="7"/>
      <c r="I40" s="1"/>
      <c r="M40" s="3"/>
      <c r="N40" s="7"/>
      <c r="O40" s="1"/>
    </row>
    <row r="41" spans="2:15" ht="87.5" x14ac:dyDescent="0.35">
      <c r="B41" s="1" t="s">
        <v>98</v>
      </c>
      <c r="C41" s="10">
        <v>0</v>
      </c>
      <c r="D41" s="11" t="s">
        <v>129</v>
      </c>
      <c r="E41" s="1" t="s">
        <v>6</v>
      </c>
      <c r="F41" s="12">
        <v>42856</v>
      </c>
      <c r="G41" s="12">
        <v>42856</v>
      </c>
      <c r="H41" s="1"/>
      <c r="I41" s="1" t="s">
        <v>24</v>
      </c>
      <c r="J41" s="1" t="s">
        <v>35</v>
      </c>
      <c r="K41" s="1" t="s">
        <v>91</v>
      </c>
      <c r="L41" s="1" t="s">
        <v>130</v>
      </c>
      <c r="M41" s="3"/>
      <c r="N41" s="3"/>
      <c r="O41" s="1"/>
    </row>
    <row r="42" spans="2:15" ht="25" x14ac:dyDescent="0.35">
      <c r="B42" s="1" t="s">
        <v>100</v>
      </c>
      <c r="C42" s="10">
        <v>0</v>
      </c>
      <c r="D42" s="11" t="s">
        <v>143</v>
      </c>
      <c r="E42" s="1" t="s">
        <v>142</v>
      </c>
      <c r="F42" s="12">
        <v>42870</v>
      </c>
      <c r="G42" s="12">
        <v>42877</v>
      </c>
      <c r="H42" s="1"/>
      <c r="I42" s="1" t="s">
        <v>24</v>
      </c>
      <c r="J42" s="1" t="s">
        <v>35</v>
      </c>
      <c r="K42" s="1" t="s">
        <v>91</v>
      </c>
      <c r="M42" s="3"/>
      <c r="N42" s="3"/>
      <c r="O42" s="1"/>
    </row>
    <row r="43" spans="2:15" ht="25" x14ac:dyDescent="0.35">
      <c r="B43" s="1" t="s">
        <v>101</v>
      </c>
      <c r="C43" s="10">
        <v>0</v>
      </c>
      <c r="D43" s="11" t="s">
        <v>134</v>
      </c>
      <c r="E43" s="1" t="s">
        <v>99</v>
      </c>
      <c r="F43" s="12">
        <v>42905</v>
      </c>
      <c r="G43" s="12">
        <v>42905</v>
      </c>
      <c r="H43" s="1" t="s">
        <v>69</v>
      </c>
      <c r="I43" s="1" t="s">
        <v>24</v>
      </c>
      <c r="J43" s="1" t="s">
        <v>35</v>
      </c>
      <c r="K43" s="1" t="s">
        <v>91</v>
      </c>
      <c r="M43" s="3"/>
      <c r="N43" s="3"/>
      <c r="O43" s="1"/>
    </row>
    <row r="44" spans="2:15" ht="25" x14ac:dyDescent="0.35">
      <c r="B44" s="1" t="s">
        <v>102</v>
      </c>
      <c r="C44" s="10">
        <v>0</v>
      </c>
      <c r="D44" s="11" t="s">
        <v>12</v>
      </c>
      <c r="E44" s="1" t="s">
        <v>99</v>
      </c>
      <c r="F44" s="12">
        <v>42905</v>
      </c>
      <c r="G44" s="12">
        <v>42905</v>
      </c>
      <c r="H44" s="1"/>
      <c r="I44" s="1" t="s">
        <v>24</v>
      </c>
      <c r="J44" s="1" t="s">
        <v>35</v>
      </c>
      <c r="K44" s="1" t="s">
        <v>91</v>
      </c>
      <c r="M44" s="3"/>
      <c r="N44" s="3"/>
      <c r="O44" s="1"/>
    </row>
    <row r="45" spans="2:15" ht="25" x14ac:dyDescent="0.35">
      <c r="B45" s="1" t="s">
        <v>104</v>
      </c>
      <c r="C45" s="10">
        <v>0</v>
      </c>
      <c r="D45" s="11" t="s">
        <v>13</v>
      </c>
      <c r="E45" s="1" t="s">
        <v>8</v>
      </c>
      <c r="F45" s="12">
        <v>42905</v>
      </c>
      <c r="G45" s="12">
        <v>42905</v>
      </c>
      <c r="H45" s="1"/>
      <c r="I45" s="1" t="s">
        <v>24</v>
      </c>
      <c r="J45" s="1" t="s">
        <v>35</v>
      </c>
      <c r="K45" s="1" t="s">
        <v>91</v>
      </c>
      <c r="M45" s="3"/>
      <c r="N45" s="3"/>
      <c r="O45" s="1"/>
    </row>
    <row r="46" spans="2:15" ht="25" x14ac:dyDescent="0.35">
      <c r="B46" s="1" t="s">
        <v>105</v>
      </c>
      <c r="C46" s="10">
        <v>0</v>
      </c>
      <c r="D46" s="11" t="s">
        <v>103</v>
      </c>
      <c r="E46" s="1" t="s">
        <v>8</v>
      </c>
      <c r="F46" s="12">
        <v>42905</v>
      </c>
      <c r="G46" s="12">
        <v>42905</v>
      </c>
      <c r="H46" s="1"/>
      <c r="I46" s="1" t="s">
        <v>24</v>
      </c>
      <c r="J46" s="1" t="s">
        <v>35</v>
      </c>
      <c r="K46" s="1" t="s">
        <v>91</v>
      </c>
      <c r="M46" s="3"/>
      <c r="N46" s="3"/>
      <c r="O46" s="1"/>
    </row>
    <row r="47" spans="2:15" ht="25" x14ac:dyDescent="0.35">
      <c r="B47" s="1" t="s">
        <v>106</v>
      </c>
      <c r="C47" s="10">
        <v>0</v>
      </c>
      <c r="D47" s="11" t="s">
        <v>133</v>
      </c>
      <c r="E47" s="1" t="s">
        <v>8</v>
      </c>
      <c r="F47" s="12">
        <v>42911</v>
      </c>
      <c r="G47" s="12">
        <v>42911</v>
      </c>
      <c r="H47" s="1"/>
      <c r="I47" s="1" t="s">
        <v>24</v>
      </c>
      <c r="J47" s="1" t="s">
        <v>35</v>
      </c>
      <c r="K47" s="1" t="s">
        <v>19</v>
      </c>
      <c r="M47" s="3"/>
      <c r="N47" s="3"/>
      <c r="O47" s="1"/>
    </row>
    <row r="48" spans="2:15" ht="25" x14ac:dyDescent="0.35">
      <c r="B48" s="1" t="s">
        <v>107</v>
      </c>
      <c r="C48" s="10">
        <v>0</v>
      </c>
      <c r="D48" s="11" t="s">
        <v>22</v>
      </c>
      <c r="E48" s="1" t="s">
        <v>6</v>
      </c>
      <c r="F48" s="12">
        <v>42911</v>
      </c>
      <c r="G48" s="12">
        <v>42911</v>
      </c>
      <c r="H48" s="1"/>
      <c r="I48" s="1" t="s">
        <v>24</v>
      </c>
      <c r="J48" s="1" t="s">
        <v>35</v>
      </c>
      <c r="K48" s="1" t="s">
        <v>91</v>
      </c>
      <c r="M48" s="3"/>
      <c r="N48" s="3"/>
      <c r="O48" s="1"/>
    </row>
    <row r="49" spans="1:15" ht="25" x14ac:dyDescent="0.35">
      <c r="B49" s="1" t="s">
        <v>108</v>
      </c>
      <c r="C49" s="10">
        <v>0</v>
      </c>
      <c r="D49" s="11" t="s">
        <v>109</v>
      </c>
      <c r="E49" s="1" t="s">
        <v>6</v>
      </c>
      <c r="F49" s="12">
        <v>42912</v>
      </c>
      <c r="G49" s="12">
        <v>42912</v>
      </c>
      <c r="H49" s="12"/>
      <c r="I49" s="1" t="s">
        <v>24</v>
      </c>
      <c r="J49" s="1" t="s">
        <v>35</v>
      </c>
      <c r="K49" s="1" t="s">
        <v>19</v>
      </c>
      <c r="M49" s="3"/>
      <c r="N49" s="3"/>
      <c r="O49" s="1"/>
    </row>
    <row r="50" spans="1:15" s="4" customFormat="1" ht="13" x14ac:dyDescent="0.35">
      <c r="B50" s="4">
        <v>6.1</v>
      </c>
      <c r="C50" s="5">
        <v>0</v>
      </c>
      <c r="D50" s="9" t="s">
        <v>14</v>
      </c>
      <c r="F50" s="7"/>
      <c r="G50" s="7"/>
      <c r="I50" s="1"/>
      <c r="M50" s="3"/>
      <c r="N50" s="7"/>
      <c r="O50" s="1"/>
    </row>
    <row r="51" spans="1:15" ht="25" x14ac:dyDescent="0.35">
      <c r="B51" s="1" t="s">
        <v>110</v>
      </c>
      <c r="C51" s="10">
        <v>0</v>
      </c>
      <c r="D51" s="11" t="s">
        <v>144</v>
      </c>
      <c r="E51" s="1" t="s">
        <v>6</v>
      </c>
      <c r="F51" s="12">
        <v>42913</v>
      </c>
      <c r="G51" s="12">
        <v>42913</v>
      </c>
      <c r="H51" s="1"/>
      <c r="I51" s="1" t="s">
        <v>24</v>
      </c>
      <c r="J51" s="1" t="s">
        <v>35</v>
      </c>
      <c r="K51" s="1" t="s">
        <v>91</v>
      </c>
      <c r="M51" s="3"/>
      <c r="N51" s="3"/>
      <c r="O51" s="1"/>
    </row>
    <row r="52" spans="1:15" ht="125" x14ac:dyDescent="0.35">
      <c r="B52" s="1" t="s">
        <v>111</v>
      </c>
      <c r="C52" s="10">
        <v>0</v>
      </c>
      <c r="D52" s="11" t="s">
        <v>145</v>
      </c>
      <c r="E52" s="1" t="s">
        <v>90</v>
      </c>
      <c r="F52" s="12">
        <v>42913</v>
      </c>
      <c r="G52" s="12">
        <v>42913</v>
      </c>
      <c r="H52" s="1"/>
      <c r="I52" s="1" t="s">
        <v>24</v>
      </c>
      <c r="J52" s="1" t="s">
        <v>35</v>
      </c>
      <c r="K52" s="1" t="s">
        <v>48</v>
      </c>
      <c r="L52" s="1" t="s">
        <v>127</v>
      </c>
      <c r="M52" s="3"/>
      <c r="N52" s="3"/>
      <c r="O52" s="1"/>
    </row>
    <row r="53" spans="1:15" ht="25" x14ac:dyDescent="0.35">
      <c r="B53" s="1" t="s">
        <v>112</v>
      </c>
      <c r="C53" s="10">
        <v>0</v>
      </c>
      <c r="D53" s="11" t="s">
        <v>15</v>
      </c>
      <c r="E53" s="1" t="s">
        <v>6</v>
      </c>
      <c r="F53" s="12">
        <v>42913</v>
      </c>
      <c r="G53" s="12">
        <v>42913</v>
      </c>
      <c r="H53" s="1"/>
      <c r="I53" s="1" t="s">
        <v>24</v>
      </c>
      <c r="J53" s="1" t="s">
        <v>35</v>
      </c>
      <c r="K53" s="1" t="s">
        <v>19</v>
      </c>
      <c r="M53" s="3"/>
      <c r="N53" s="3"/>
      <c r="O53" s="1"/>
    </row>
    <row r="54" spans="1:15" ht="25" x14ac:dyDescent="0.35">
      <c r="B54" s="1" t="s">
        <v>113</v>
      </c>
      <c r="C54" s="10">
        <v>0</v>
      </c>
      <c r="D54" s="11" t="s">
        <v>115</v>
      </c>
      <c r="E54" s="1" t="s">
        <v>6</v>
      </c>
      <c r="F54" s="12">
        <v>42913</v>
      </c>
      <c r="G54" s="12">
        <v>42913</v>
      </c>
      <c r="H54" s="1"/>
      <c r="I54" s="1" t="s">
        <v>24</v>
      </c>
      <c r="J54" s="1" t="s">
        <v>35</v>
      </c>
      <c r="K54" s="1" t="s">
        <v>19</v>
      </c>
      <c r="M54" s="3"/>
      <c r="N54" s="3"/>
      <c r="O54" s="1"/>
    </row>
    <row r="55" spans="1:15" ht="25" x14ac:dyDescent="0.35">
      <c r="B55" s="1" t="s">
        <v>114</v>
      </c>
      <c r="C55" s="10">
        <v>0</v>
      </c>
      <c r="D55" s="11" t="s">
        <v>16</v>
      </c>
      <c r="E55" s="1" t="s">
        <v>6</v>
      </c>
      <c r="F55" s="12">
        <v>42913</v>
      </c>
      <c r="G55" s="12">
        <v>42913</v>
      </c>
      <c r="H55" s="1"/>
      <c r="I55" s="1" t="s">
        <v>24</v>
      </c>
      <c r="J55" s="1" t="s">
        <v>35</v>
      </c>
      <c r="K55" s="1" t="s">
        <v>19</v>
      </c>
      <c r="M55" s="3"/>
      <c r="N55" s="3"/>
      <c r="O55" s="1"/>
    </row>
    <row r="56" spans="1:15" ht="37.5" x14ac:dyDescent="0.35">
      <c r="A56" s="23"/>
      <c r="B56" s="23" t="s">
        <v>116</v>
      </c>
      <c r="C56" s="10">
        <v>0</v>
      </c>
      <c r="D56" s="11" t="s">
        <v>137</v>
      </c>
      <c r="E56" s="23" t="s">
        <v>135</v>
      </c>
      <c r="F56" s="12">
        <v>42913</v>
      </c>
      <c r="G56" s="12">
        <v>42913</v>
      </c>
      <c r="H56" s="23"/>
      <c r="I56" s="23" t="s">
        <v>24</v>
      </c>
      <c r="J56" s="1" t="s">
        <v>35</v>
      </c>
      <c r="K56" s="1" t="s">
        <v>19</v>
      </c>
      <c r="L56" s="23"/>
      <c r="M56" s="24"/>
      <c r="N56" s="25"/>
      <c r="O56" s="23"/>
    </row>
    <row r="57" spans="1:15" ht="25" x14ac:dyDescent="0.35">
      <c r="A57" s="23"/>
      <c r="B57" s="23" t="s">
        <v>136</v>
      </c>
      <c r="C57" s="10">
        <v>0</v>
      </c>
      <c r="D57" s="11" t="s">
        <v>138</v>
      </c>
      <c r="E57" s="23" t="s">
        <v>135</v>
      </c>
      <c r="F57" s="12">
        <v>42913</v>
      </c>
      <c r="G57" s="12">
        <v>42913</v>
      </c>
      <c r="H57" s="23"/>
      <c r="I57" s="23" t="s">
        <v>24</v>
      </c>
      <c r="J57" s="1" t="s">
        <v>35</v>
      </c>
      <c r="K57" s="1" t="s">
        <v>19</v>
      </c>
      <c r="L57" s="23"/>
      <c r="M57" s="24"/>
      <c r="N57" s="25"/>
      <c r="O57" s="23"/>
    </row>
    <row r="58" spans="1:15" ht="25" x14ac:dyDescent="0.35">
      <c r="B58" s="1" t="s">
        <v>139</v>
      </c>
      <c r="C58" s="10">
        <v>0</v>
      </c>
      <c r="D58" s="11" t="s">
        <v>126</v>
      </c>
      <c r="E58" s="1" t="s">
        <v>6</v>
      </c>
      <c r="F58" s="12">
        <v>42913</v>
      </c>
      <c r="G58" s="12">
        <v>42913</v>
      </c>
      <c r="H58" s="1"/>
      <c r="I58" s="1" t="s">
        <v>24</v>
      </c>
      <c r="J58" s="1" t="s">
        <v>35</v>
      </c>
      <c r="K58" s="1" t="s">
        <v>91</v>
      </c>
      <c r="M58" s="3"/>
      <c r="N58" s="3"/>
      <c r="O58" s="1"/>
    </row>
    <row r="59" spans="1:15" s="4" customFormat="1" ht="13" x14ac:dyDescent="0.35">
      <c r="A59" s="1"/>
      <c r="B59" s="1"/>
      <c r="C59" s="5"/>
      <c r="D59" s="21"/>
      <c r="F59" s="6"/>
      <c r="G59" s="6"/>
      <c r="I59" s="1"/>
      <c r="M59" s="3"/>
      <c r="N59" s="7"/>
      <c r="O59" s="1"/>
    </row>
    <row r="60" spans="1:15" ht="12.5" x14ac:dyDescent="0.35">
      <c r="C60" s="10"/>
      <c r="D60" s="11"/>
      <c r="F60" s="2"/>
      <c r="G60" s="3"/>
      <c r="H60" s="1"/>
      <c r="I60" s="1"/>
      <c r="M60" s="3"/>
      <c r="N60" s="3"/>
      <c r="O60" s="1"/>
    </row>
    <row r="61" spans="1:15" ht="12.5" x14ac:dyDescent="0.35">
      <c r="C61" s="10"/>
      <c r="D61" s="11"/>
      <c r="F61" s="2"/>
      <c r="G61" s="3"/>
      <c r="H61" s="1"/>
      <c r="I61" s="1"/>
      <c r="M61" s="3"/>
      <c r="N61" s="3"/>
      <c r="O61" s="1"/>
    </row>
  </sheetData>
  <sheetProtection formatCells="0" formatColumns="0" formatRows="0" insertColumns="0" insertRows="0" sort="0" autoFilter="0"/>
  <pageMargins left="0.25" right="0.25" top="0.75" bottom="0.75" header="0.3" footer="0.3"/>
  <pageSetup scale="64" fitToHeight="0" orientation="landscape" r:id="rId1"/>
  <headerFooter>
    <oddHeader>&amp;CAlma Cutover Schedule</oddHeader>
    <oddFooter>&amp;CLast modified: 18/01/13</oddFooter>
  </headerFooter>
  <legacy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Company Templates" ma:contentTypeID="0x01010081EBC6B776C52C498B8D05FC8F0825F10097D96D2348455A48ACAA7C722C550925" ma:contentTypeVersion="19" ma:contentTypeDescription="Company Templates" ma:contentTypeScope="" ma:versionID="f9a3d6bb2f647bee4ba9a6dc6fc7669e">
  <xsd:schema xmlns:xsd="http://www.w3.org/2001/XMLSchema" xmlns:xs="http://www.w3.org/2001/XMLSchema" xmlns:p="http://schemas.microsoft.com/office/2006/metadata/properties" xmlns:ns2="9eb9b032-a5e5-4b59-8ffe-c1428d11de61" xmlns:ns3="174ee19b-a584-464a-9c82-f73402a36596" targetNamespace="http://schemas.microsoft.com/office/2006/metadata/properties" ma:root="true" ma:fieldsID="b69de89ce38c1aa72be9be6fdf9bd832" ns2:_="" ns3:_="">
    <xsd:import namespace="9eb9b032-a5e5-4b59-8ffe-c1428d11de61"/>
    <xsd:import namespace="174ee19b-a584-464a-9c82-f73402a36596"/>
    <xsd:element name="properties">
      <xsd:complexType>
        <xsd:sequence>
          <xsd:element name="documentManagement">
            <xsd:complexType>
              <xsd:all>
                <xsd:element ref="ns2:Departments" minOccurs="0"/>
                <xsd:element ref="ns2:Review_x0020_Due_x0020_Date" minOccurs="0"/>
                <xsd:element ref="ns2:Customer_x0020_view" minOccurs="0"/>
                <xsd:element ref="ns2:Customer_x0020_view_x0020_date" minOccurs="0"/>
                <xsd:element ref="ns2:Document_x0020_use" minOccurs="0"/>
                <xsd:element ref="ns2:Keyword" minOccurs="0"/>
                <xsd:element ref="ns2:Creation_x0020_Date" minOccurs="0"/>
                <xsd:element ref="ns3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b9b032-a5e5-4b59-8ffe-c1428d11de61" elementFormDefault="qualified">
    <xsd:import namespace="http://schemas.microsoft.com/office/2006/documentManagement/types"/>
    <xsd:import namespace="http://schemas.microsoft.com/office/infopath/2007/PartnerControls"/>
    <xsd:element name="Departments" ma:index="2" nillable="true" ma:displayName="Departments" ma:list="96e5105c-9ff2-49d9-b3ee-0708efeefa25" ma:internalName="Departments" ma:readOnly="false" ma:showField="Title" ma:web="9eb9b032-a5e5-4b59-8ffe-c1428d11de61">
      <xsd:simpleType>
        <xsd:restriction base="dms:Lookup"/>
      </xsd:simpleType>
    </xsd:element>
    <xsd:element name="Review_x0020_Due_x0020_Date" ma:index="3" nillable="true" ma:displayName="Review Due Date" ma:format="DateOnly" ma:internalName="Review_x0020_Due_x0020_Date">
      <xsd:simpleType>
        <xsd:restriction base="dms:DateTime"/>
      </xsd:simpleType>
    </xsd:element>
    <xsd:element name="Customer_x0020_view" ma:index="4" nillable="true" ma:displayName="Customer Portal view" ma:description="Check box that shows whether the document has/hasn’t been published to the customer.&#10;Default value = no&#10;Customer view = yes documents will upload to Customer portal.&#10;Customer view = no Document will remove from Customer portal.&#10;The field will not appear in new upload form" ma:internalName="Customer_x0020_view0">
      <xsd:simpleType>
        <xsd:restriction base="dms:Unknown"/>
      </xsd:simpleType>
    </xsd:element>
    <xsd:element name="Customer_x0020_view_x0020_date" ma:index="5" nillable="true" ma:displayName="Customer Portal view date" ma:description="Filed will get a date by the transfer system. The field in Hidden status." ma:format="DateOnly" ma:hidden="true" ma:internalName="Customer_x0020_view_x0020_date" ma:readOnly="false">
      <xsd:simpleType>
        <xsd:restriction base="dms:DateTime"/>
      </xsd:simpleType>
    </xsd:element>
    <xsd:element name="Document_x0020_use" ma:index="6" nillable="true" ma:displayName="Document use" ma:hidden="true" ma:list="f0e2a201-8528-4c2b-9b9c-0de7ee2cf80e" ma:internalName="Document_x0020_use" ma:readOnly="false" ma:showField="Title" ma:web="9eb9b032-a5e5-4b59-8ffe-c1428d11de61">
      <xsd:simpleType>
        <xsd:restriction base="dms:Lookup"/>
      </xsd:simpleType>
    </xsd:element>
    <xsd:element name="Keyword" ma:index="7" nillable="true" ma:displayName="Keyword" ma:list="4dd7ffde-46b4-4cee-aa03-3c3aca5bef68" ma:internalName="Keyword" ma:showField="Title" ma:web="9eb9b032-a5e5-4b59-8ffe-c1428d11de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reation_x0020_Date" ma:index="14" nillable="true" ma:displayName="Creation Date" ma:format="DateOnly" ma:internalName="Creation_x0020_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74ee19b-a584-464a-9c82-f73402a36596" elementFormDefault="qualified">
    <xsd:import namespace="http://schemas.microsoft.com/office/2006/documentManagement/types"/>
    <xsd:import namespace="http://schemas.microsoft.com/office/infopath/2007/PartnerControls"/>
    <xsd:element name="Comments" ma:index="15" nillable="true" ma:displayName="Comments" ma:internalName="Comments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Customer_x0020_view xmlns="9eb9b032-a5e5-4b59-8ffe-c1428d11de61">false</Customer_x0020_view>
    <Keyword xmlns="9eb9b032-a5e5-4b59-8ffe-c1428d11de61"/>
    <Departments xmlns="9eb9b032-a5e5-4b59-8ffe-c1428d11de61" xsi:nil="true"/>
    <Creation_x0020_Date xmlns="9eb9b032-a5e5-4b59-8ffe-c1428d11de61" xsi:nil="true"/>
    <Customer_x0020_view_x0020_date xmlns="9eb9b032-a5e5-4b59-8ffe-c1428d11de61" xsi:nil="true"/>
    <Comments xmlns="174ee19b-a584-464a-9c82-f73402a36596" xsi:nil="true"/>
    <Review_x0020_Due_x0020_Date xmlns="9eb9b032-a5e5-4b59-8ffe-c1428d11de61" xsi:nil="true"/>
    <Document_x0020_use xmlns="9eb9b032-a5e5-4b59-8ffe-c1428d11de6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8574BA-DCB3-4E57-AC6C-F9F03CD87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eb9b032-a5e5-4b59-8ffe-c1428d11de61"/>
    <ds:schemaRef ds:uri="174ee19b-a584-464a-9c82-f73402a365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1C7FFC-59C3-40A8-AAD3-C870ED325637}">
  <ds:schemaRefs>
    <ds:schemaRef ds:uri="http://schemas.microsoft.com/office/infopath/2007/PartnerControls"/>
    <ds:schemaRef ds:uri="174ee19b-a584-464a-9c82-f73402a36596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purl.org/dc/dcmitype/"/>
    <ds:schemaRef ds:uri="9eb9b032-a5e5-4b59-8ffe-c1428d11de61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870D5F4-F1C7-4C75-9AA6-70FBEC24D3B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5</vt:i4>
      </vt:variant>
    </vt:vector>
  </HeadingPairs>
  <TitlesOfParts>
    <vt:vector size="13" baseType="lpstr">
      <vt:lpstr>Network Zone</vt:lpstr>
      <vt:lpstr>Group 1 Innovative</vt:lpstr>
      <vt:lpstr>Group 1 Voyager</vt:lpstr>
      <vt:lpstr>Group 1 Alma-to-Alma</vt:lpstr>
      <vt:lpstr>Group 2 Innovative</vt:lpstr>
      <vt:lpstr>Group 2 Voyager</vt:lpstr>
      <vt:lpstr>Group 3 Innovative</vt:lpstr>
      <vt:lpstr>Group 3 Koha</vt:lpstr>
      <vt:lpstr>'Group 1 Innovative'!Print_Titles</vt:lpstr>
      <vt:lpstr>'Group 2 Innovative'!Print_Titles</vt:lpstr>
      <vt:lpstr>'Group 3 Innovative'!Print_Titles</vt:lpstr>
      <vt:lpstr>'Group 3 Koha'!Print_Titles</vt:lpstr>
      <vt:lpstr>'Network Zone'!Print_Titles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David.Zyroff@exlibrisgroup.com</dc:creator>
  <cp:lastModifiedBy>Dudley, Brandon</cp:lastModifiedBy>
  <cp:lastPrinted>2017-04-05T21:12:01Z</cp:lastPrinted>
  <dcterms:created xsi:type="dcterms:W3CDTF">2012-11-17T05:27:45Z</dcterms:created>
  <dcterms:modified xsi:type="dcterms:W3CDTF">2017-04-05T21:15:02Z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0x01010081EBC6B776C52C498B8D05FC8F0825F10097D96D2348455A48ACAA7C722C550925</vt:lpwstr>
  </property>
  <property fmtid="{D5CDD505-2E9C-101B-9397-08002B2CF9AE}" pid="3" name="Request of scope">
    <vt:lpwstr/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Requests">
    <vt:lpwstr/>
  </property>
  <property fmtid="{D5CDD505-2E9C-101B-9397-08002B2CF9AE}" pid="7" name="Customer view">
    <vt:bool>false</vt:bool>
  </property>
  <property fmtid="{D5CDD505-2E9C-101B-9397-08002B2CF9AE}" pid="8" name="SubSubjectCompanyTemplates">
    <vt:lpwstr/>
  </property>
  <property fmtid="{D5CDD505-2E9C-101B-9397-08002B2CF9AE}" pid="9" name="TemplateUrl">
    <vt:lpwstr/>
  </property>
  <property fmtid="{D5CDD505-2E9C-101B-9397-08002B2CF9AE}" pid="10" name="SubSubjectDocumentsForPublishing">
    <vt:lpwstr/>
  </property>
  <property fmtid="{D5CDD505-2E9C-101B-9397-08002B2CF9AE}" pid="11" name="SubSubjectUserGuides">
    <vt:lpwstr/>
  </property>
  <property fmtid="{D5CDD505-2E9C-101B-9397-08002B2CF9AE}" pid="12" name="Text of news">
    <vt:lpwstr/>
  </property>
  <property fmtid="{D5CDD505-2E9C-101B-9397-08002B2CF9AE}" pid="13" name="SubSubjectR&amp;DDocs">
    <vt:lpwstr/>
  </property>
</Properties>
</file>